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Electrical\DIN\folio-projects\3058638824_TECHNIP AC HPCL NIU\COSTING\"/>
    </mc:Choice>
  </mc:AlternateContent>
  <bookViews>
    <workbookView xWindow="0" yWindow="0" windowWidth="19200" windowHeight="10965"/>
  </bookViews>
  <sheets>
    <sheet name="SummaryReport" sheetId="8" r:id="rId1"/>
    <sheet name="ScopeOfSupply-SCQF344" sheetId="10" r:id="rId2"/>
    <sheet name="SYRE014" sheetId="19" r:id="rId3"/>
    <sheet name="SYRE013" sheetId="18" r:id="rId4"/>
    <sheet name="SYRE012" sheetId="17" r:id="rId5"/>
    <sheet name="SYRD130" sheetId="16" r:id="rId6"/>
    <sheet name="SYRD129" sheetId="15" r:id="rId7"/>
    <sheet name="SYQF346" sheetId="14" r:id="rId8"/>
    <sheet name="SYQF345" sheetId="13" r:id="rId9"/>
    <sheet name="SYQF344" sheetId="12" r:id="rId10"/>
    <sheet name="SCQF344-FLI" sheetId="11" r:id="rId11"/>
  </sheets>
  <definedNames>
    <definedName name="_xlnm._FilterDatabase" localSheetId="1" hidden="1">'ScopeOfSupply-SCQF344'!$A$1:$L$72</definedName>
    <definedName name="_xlnm._FilterDatabase" localSheetId="10" hidden="1">'SCQF344-FLI'!$A$9:$I$1553</definedName>
    <definedName name="_xlnm._FilterDatabase" localSheetId="9" hidden="1">SYQF344!$A$9:$H$252</definedName>
    <definedName name="_xlnm._FilterDatabase" localSheetId="8" hidden="1">SYQF345!$A$9:$I$178</definedName>
    <definedName name="_xlnm._FilterDatabase" localSheetId="7" hidden="1">SYQF346!$A$9:$I$234</definedName>
    <definedName name="_xlnm._FilterDatabase" localSheetId="6" hidden="1">SYRD129!$A$9:$I$78</definedName>
    <definedName name="_xlnm._FilterDatabase" localSheetId="5" hidden="1">SYRD130!$A$9:$I$79</definedName>
    <definedName name="_xlnm._FilterDatabase" localSheetId="4" hidden="1">SYRE012!$A$9:$I$154</definedName>
    <definedName name="_xlnm._FilterDatabase" localSheetId="3" hidden="1">SYRE013!$A$9:$I$130</definedName>
    <definedName name="_xlnm._FilterDatabase" localSheetId="2" hidden="1">SYRE014!$A$9:$AL$125</definedName>
    <definedName name="_xlnm.Print_Titles" localSheetId="10">'SCQF344-FLI'!$9:$9</definedName>
    <definedName name="_xlnm.Print_Titles" localSheetId="9">SYQF344!$9:$9</definedName>
    <definedName name="_xlnm.Print_Titles" localSheetId="8">SYQF345!$9:$9</definedName>
    <definedName name="_xlnm.Print_Titles" localSheetId="7">SYQF346!$9:$9</definedName>
    <definedName name="_xlnm.Print_Titles" localSheetId="6">SYRD129!$9:$9</definedName>
    <definedName name="_xlnm.Print_Titles" localSheetId="5">SYRD130!$9:$9</definedName>
    <definedName name="_xlnm.Print_Titles" localSheetId="4">SYRE012!$9:$9</definedName>
    <definedName name="_xlnm.Print_Titles" localSheetId="3">SYRE013!$9:$9</definedName>
    <definedName name="_xlnm.Print_Titles" localSheetId="2">SYRE014!$9:$9</definedName>
  </definedNames>
  <calcPr calcId="162913"/>
</workbook>
</file>

<file path=xl/calcChain.xml><?xml version="1.0" encoding="utf-8"?>
<calcChain xmlns="http://schemas.openxmlformats.org/spreadsheetml/2006/main">
  <c r="D47" i="13" l="1"/>
  <c r="E47" i="13"/>
  <c r="F47" i="13" s="1"/>
  <c r="E570" i="11"/>
  <c r="F570" i="11" s="1"/>
  <c r="E571" i="11" l="1"/>
  <c r="E569" i="11"/>
  <c r="E568" i="11"/>
  <c r="E567" i="11"/>
  <c r="E566" i="11"/>
  <c r="F566" i="11" s="1"/>
  <c r="E565" i="11"/>
  <c r="E564" i="11"/>
  <c r="E563" i="11"/>
  <c r="E562" i="11"/>
  <c r="F562" i="11" s="1"/>
  <c r="H561" i="11"/>
  <c r="G561" i="11"/>
  <c r="F563" i="11" l="1"/>
  <c r="F571" i="11"/>
  <c r="F564" i="11"/>
  <c r="F565" i="11"/>
  <c r="F567" i="11"/>
  <c r="F569" i="11"/>
  <c r="E561" i="11"/>
  <c r="D20" i="17" s="1"/>
  <c r="F568" i="11"/>
  <c r="H242" i="12"/>
  <c r="G242" i="12"/>
  <c r="H223" i="12"/>
  <c r="G223" i="12"/>
  <c r="H208" i="12"/>
  <c r="G208" i="12"/>
  <c r="H195" i="12"/>
  <c r="G195" i="12"/>
  <c r="H185" i="12"/>
  <c r="G185" i="12"/>
  <c r="H174" i="12"/>
  <c r="G174" i="12"/>
  <c r="H157" i="12"/>
  <c r="G157" i="12"/>
  <c r="H148" i="12"/>
  <c r="G148" i="12"/>
  <c r="H141" i="12"/>
  <c r="G141" i="12"/>
  <c r="H125" i="12"/>
  <c r="G125" i="12"/>
  <c r="H112" i="12"/>
  <c r="G112" i="12"/>
  <c r="H102" i="12"/>
  <c r="G102" i="12"/>
  <c r="H85" i="12"/>
  <c r="G85" i="12"/>
  <c r="H67" i="12"/>
  <c r="G67" i="12"/>
  <c r="H63" i="12"/>
  <c r="G63" i="12"/>
  <c r="H57" i="12"/>
  <c r="G57" i="12"/>
  <c r="H41" i="12"/>
  <c r="G41" i="12"/>
  <c r="H11" i="12"/>
  <c r="G11" i="12"/>
  <c r="H1532" i="11"/>
  <c r="G1532" i="11"/>
  <c r="H1510" i="11"/>
  <c r="G1510" i="11"/>
  <c r="H1487" i="11"/>
  <c r="G1487" i="11"/>
  <c r="H1464" i="11"/>
  <c r="G1464" i="11"/>
  <c r="H1442" i="11"/>
  <c r="G1442" i="11"/>
  <c r="H1420" i="11"/>
  <c r="G1420" i="11"/>
  <c r="H1409" i="11"/>
  <c r="G1409" i="11"/>
  <c r="H1387" i="11"/>
  <c r="G1387" i="11"/>
  <c r="H1361" i="11"/>
  <c r="G1361" i="11"/>
  <c r="H1342" i="11"/>
  <c r="G1342" i="11"/>
  <c r="H1316" i="11"/>
  <c r="G1316" i="11"/>
  <c r="H1308" i="11"/>
  <c r="G1308" i="11"/>
  <c r="H1295" i="11"/>
  <c r="G1295" i="11"/>
  <c r="H1257" i="11"/>
  <c r="G1257" i="11"/>
  <c r="H1219" i="11"/>
  <c r="G1219" i="11"/>
  <c r="H1208" i="11"/>
  <c r="G1208" i="11"/>
  <c r="H1182" i="11"/>
  <c r="G1182" i="11"/>
  <c r="H1163" i="11"/>
  <c r="G1163" i="11"/>
  <c r="H1137" i="11"/>
  <c r="G1137" i="11"/>
  <c r="H1102" i="11"/>
  <c r="G1102" i="11"/>
  <c r="H1064" i="11"/>
  <c r="G1064" i="11"/>
  <c r="H1026" i="11"/>
  <c r="G1026" i="11"/>
  <c r="H990" i="11"/>
  <c r="G990" i="11"/>
  <c r="H954" i="11"/>
  <c r="G954" i="11"/>
  <c r="H918" i="11"/>
  <c r="G918" i="11"/>
  <c r="H883" i="11"/>
  <c r="G883" i="11"/>
  <c r="H860" i="11"/>
  <c r="G860" i="11"/>
  <c r="H838" i="11"/>
  <c r="G838" i="11"/>
  <c r="H803" i="11"/>
  <c r="G803" i="11"/>
  <c r="H768" i="11"/>
  <c r="G768" i="11"/>
  <c r="H733" i="11"/>
  <c r="G733" i="11"/>
  <c r="H700" i="11"/>
  <c r="G700" i="11"/>
  <c r="H667" i="11"/>
  <c r="G667" i="11"/>
  <c r="H634" i="11"/>
  <c r="G634" i="11"/>
  <c r="H632" i="11"/>
  <c r="G632" i="11"/>
  <c r="H630" i="11"/>
  <c r="G630" i="11"/>
  <c r="H628" i="11"/>
  <c r="G628" i="11"/>
  <c r="H626" i="11"/>
  <c r="G626" i="11"/>
  <c r="H624" i="11"/>
  <c r="G624" i="11"/>
  <c r="H622" i="11"/>
  <c r="G622" i="11"/>
  <c r="H600" i="11"/>
  <c r="G600" i="11"/>
  <c r="H572" i="11"/>
  <c r="G572" i="11"/>
  <c r="H552" i="11"/>
  <c r="G552" i="11"/>
  <c r="H542" i="11"/>
  <c r="G542" i="11"/>
  <c r="H536" i="11"/>
  <c r="G536" i="11"/>
  <c r="H525" i="11"/>
  <c r="G525" i="11"/>
  <c r="H514" i="11"/>
  <c r="G514" i="11"/>
  <c r="H503" i="11"/>
  <c r="G503" i="11"/>
  <c r="H492" i="11"/>
  <c r="G492" i="11"/>
  <c r="H470" i="11"/>
  <c r="G470" i="11"/>
  <c r="H439" i="11"/>
  <c r="G439" i="11"/>
  <c r="H417" i="11"/>
  <c r="G417" i="11"/>
  <c r="H399" i="11"/>
  <c r="G399" i="11"/>
  <c r="H367" i="11"/>
  <c r="G367" i="11"/>
  <c r="H345" i="11"/>
  <c r="G345" i="11"/>
  <c r="H313" i="11"/>
  <c r="G313" i="11"/>
  <c r="H296" i="11"/>
  <c r="G296" i="11"/>
  <c r="H265" i="11"/>
  <c r="G265" i="11"/>
  <c r="H248" i="11"/>
  <c r="G248" i="11"/>
  <c r="H219" i="11"/>
  <c r="G219" i="11"/>
  <c r="H202" i="11"/>
  <c r="G202" i="11"/>
  <c r="H171" i="11"/>
  <c r="G171" i="11"/>
  <c r="H154" i="11"/>
  <c r="G154" i="11"/>
  <c r="H126" i="11"/>
  <c r="G126" i="11"/>
  <c r="H105" i="11"/>
  <c r="G105" i="11"/>
  <c r="H84" i="11"/>
  <c r="G84" i="11"/>
  <c r="H65" i="11"/>
  <c r="G65" i="11"/>
  <c r="H47" i="11"/>
  <c r="G47" i="11"/>
  <c r="H29" i="11"/>
  <c r="G29" i="11"/>
  <c r="H11" i="11"/>
  <c r="G11" i="11"/>
  <c r="F561" i="11" l="1"/>
  <c r="E93" i="19" l="1"/>
  <c r="F93" i="19" s="1"/>
  <c r="E44" i="19" l="1"/>
  <c r="F44" i="19" s="1"/>
  <c r="E45" i="19"/>
  <c r="F45" i="19" s="1"/>
  <c r="E43" i="19"/>
  <c r="F43" i="19" s="1"/>
  <c r="E42" i="19"/>
  <c r="F42" i="19" s="1"/>
  <c r="E41" i="19"/>
  <c r="F41" i="19" s="1"/>
  <c r="E40" i="19"/>
  <c r="F40" i="19" s="1"/>
  <c r="E39" i="19"/>
  <c r="F39" i="19" s="1"/>
  <c r="D38" i="19"/>
  <c r="E38" i="19" s="1"/>
  <c r="F38" i="19" s="1"/>
  <c r="E37" i="19"/>
  <c r="F37" i="19" s="1"/>
  <c r="E114" i="19"/>
  <c r="F114" i="19" s="1"/>
  <c r="E113" i="19"/>
  <c r="F113" i="19" s="1"/>
  <c r="E112" i="19"/>
  <c r="F112" i="19" s="1"/>
  <c r="E111" i="19"/>
  <c r="F111" i="19" s="1"/>
  <c r="E110" i="19"/>
  <c r="F110" i="19" s="1"/>
  <c r="E109" i="19"/>
  <c r="F109" i="19" s="1"/>
  <c r="E108" i="19"/>
  <c r="F108" i="19" s="1"/>
  <c r="E107" i="19"/>
  <c r="F107" i="19" s="1"/>
  <c r="E106" i="19"/>
  <c r="F106" i="19" s="1"/>
  <c r="E104" i="19"/>
  <c r="F104" i="19" s="1"/>
  <c r="E103" i="19"/>
  <c r="F103" i="19" s="1"/>
  <c r="E102" i="19"/>
  <c r="F102" i="19" s="1"/>
  <c r="E101" i="19"/>
  <c r="F101" i="19" s="1"/>
  <c r="E100" i="19"/>
  <c r="F100" i="19" s="1"/>
  <c r="E99" i="19"/>
  <c r="F99" i="19" s="1"/>
  <c r="E98" i="19"/>
  <c r="F98" i="19" s="1"/>
  <c r="E90" i="19"/>
  <c r="F90" i="19" s="1"/>
  <c r="E89" i="19"/>
  <c r="F89" i="19" s="1"/>
  <c r="E88" i="19"/>
  <c r="F88" i="19" s="1"/>
  <c r="E87" i="19"/>
  <c r="F87" i="19" s="1"/>
  <c r="E86" i="19"/>
  <c r="F86" i="19" s="1"/>
  <c r="E85" i="19"/>
  <c r="F85" i="19" s="1"/>
  <c r="E84" i="19"/>
  <c r="F84" i="19" s="1"/>
  <c r="E83" i="19"/>
  <c r="F83" i="19" s="1"/>
  <c r="E82" i="19"/>
  <c r="F82" i="19" s="1"/>
  <c r="E70" i="19"/>
  <c r="F70" i="19" s="1"/>
  <c r="D69" i="19"/>
  <c r="E69" i="19" s="1"/>
  <c r="F69" i="19" s="1"/>
  <c r="D68" i="19"/>
  <c r="E68" i="19" s="1"/>
  <c r="F68" i="19" s="1"/>
  <c r="E67" i="19"/>
  <c r="F67" i="19" s="1"/>
  <c r="E66" i="19"/>
  <c r="F66" i="19" s="1"/>
  <c r="E65" i="19"/>
  <c r="F65" i="19" s="1"/>
  <c r="E64" i="19"/>
  <c r="F64" i="19" s="1"/>
  <c r="E123" i="19"/>
  <c r="F123" i="19" s="1"/>
  <c r="E79" i="19"/>
  <c r="F79" i="19" s="1"/>
  <c r="E61" i="19"/>
  <c r="F61" i="19" s="1"/>
  <c r="E120" i="19"/>
  <c r="F120" i="19" s="1"/>
  <c r="E76" i="19"/>
  <c r="F76" i="19" s="1"/>
  <c r="E58" i="19"/>
  <c r="F58" i="19" s="1"/>
  <c r="E49" i="18"/>
  <c r="F49" i="18" s="1"/>
  <c r="E48" i="18"/>
  <c r="F48" i="18" s="1"/>
  <c r="E50" i="18"/>
  <c r="F50" i="18" s="1"/>
  <c r="E47" i="18" l="1"/>
  <c r="F47" i="18" s="1"/>
  <c r="E46" i="18"/>
  <c r="F46" i="18" s="1"/>
  <c r="E45" i="18"/>
  <c r="F45" i="18" s="1"/>
  <c r="E44" i="18"/>
  <c r="F44" i="18" s="1"/>
  <c r="E43" i="18"/>
  <c r="F43" i="18" s="1"/>
  <c r="D42" i="18"/>
  <c r="E42" i="18" s="1"/>
  <c r="F42" i="18" s="1"/>
  <c r="E41" i="18"/>
  <c r="F41" i="18" s="1"/>
  <c r="E75" i="18"/>
  <c r="F75" i="18" s="1"/>
  <c r="D74" i="18"/>
  <c r="E74" i="18" s="1"/>
  <c r="F74" i="18" s="1"/>
  <c r="D73" i="18"/>
  <c r="E73" i="18" s="1"/>
  <c r="F73" i="18" s="1"/>
  <c r="E72" i="18"/>
  <c r="F72" i="18" s="1"/>
  <c r="E71" i="18"/>
  <c r="F71" i="18" s="1"/>
  <c r="E70" i="18"/>
  <c r="F70" i="18" s="1"/>
  <c r="E69" i="18"/>
  <c r="F69" i="18" s="1"/>
  <c r="E112" i="18"/>
  <c r="F112" i="18" s="1"/>
  <c r="E98" i="18"/>
  <c r="F98" i="18" s="1"/>
  <c r="E88" i="18"/>
  <c r="F88" i="18" s="1"/>
  <c r="E119" i="18"/>
  <c r="F119" i="18" s="1"/>
  <c r="E118" i="18"/>
  <c r="F118" i="18" s="1"/>
  <c r="E117" i="18"/>
  <c r="F117" i="18" s="1"/>
  <c r="E108" i="18"/>
  <c r="F108" i="18" s="1"/>
  <c r="E109" i="18"/>
  <c r="F109" i="18" s="1"/>
  <c r="E95" i="18"/>
  <c r="F95" i="18" s="1"/>
  <c r="E94" i="18"/>
  <c r="F94" i="18" s="1"/>
  <c r="E93" i="18"/>
  <c r="F93" i="18" s="1"/>
  <c r="E128" i="18"/>
  <c r="F128" i="18" s="1"/>
  <c r="E84" i="18"/>
  <c r="F84" i="18" s="1"/>
  <c r="E66" i="18"/>
  <c r="F66" i="18" s="1"/>
  <c r="E125" i="18"/>
  <c r="F125" i="18" s="1"/>
  <c r="E81" i="18"/>
  <c r="F81" i="18" s="1"/>
  <c r="E63" i="18"/>
  <c r="F63" i="18" s="1"/>
  <c r="E64" i="17"/>
  <c r="F64" i="17" s="1"/>
  <c r="E63" i="17" l="1"/>
  <c r="F63" i="17" s="1"/>
  <c r="E62" i="17"/>
  <c r="F62" i="17" s="1"/>
  <c r="E61" i="17"/>
  <c r="F61" i="17" s="1"/>
  <c r="E60" i="17"/>
  <c r="F60" i="17" s="1"/>
  <c r="D59" i="17"/>
  <c r="E59" i="17" s="1"/>
  <c r="F59" i="17" s="1"/>
  <c r="E58" i="17"/>
  <c r="F58" i="17" s="1"/>
  <c r="E136" i="17"/>
  <c r="F136" i="17" s="1"/>
  <c r="E122" i="17"/>
  <c r="F122" i="17" s="1"/>
  <c r="E112" i="17"/>
  <c r="F112" i="17" s="1"/>
  <c r="E143" i="17"/>
  <c r="F143" i="17" s="1"/>
  <c r="E142" i="17"/>
  <c r="F142" i="17" s="1"/>
  <c r="E141" i="17"/>
  <c r="F141" i="17" s="1"/>
  <c r="E117" i="17"/>
  <c r="F117" i="17" s="1"/>
  <c r="E91" i="17"/>
  <c r="F91" i="17" s="1"/>
  <c r="D90" i="17"/>
  <c r="E90" i="17" s="1"/>
  <c r="F90" i="17" s="1"/>
  <c r="D89" i="17"/>
  <c r="E89" i="17" s="1"/>
  <c r="F89" i="17" s="1"/>
  <c r="E88" i="17"/>
  <c r="F88" i="17" s="1"/>
  <c r="E87" i="17"/>
  <c r="F87" i="17" s="1"/>
  <c r="E86" i="17"/>
  <c r="F86" i="17" s="1"/>
  <c r="E85" i="17"/>
  <c r="F85" i="17" s="1"/>
  <c r="E68" i="11"/>
  <c r="E35" i="16"/>
  <c r="F35" i="16" s="1"/>
  <c r="E36" i="16"/>
  <c r="F36" i="16" s="1"/>
  <c r="E34" i="16"/>
  <c r="F34" i="16" s="1"/>
  <c r="E33" i="16"/>
  <c r="F33" i="16" s="1"/>
  <c r="E32" i="16"/>
  <c r="F32" i="16" s="1"/>
  <c r="D31" i="16"/>
  <c r="E31" i="16" s="1"/>
  <c r="F31" i="16" s="1"/>
  <c r="E30" i="16"/>
  <c r="F30" i="16" s="1"/>
  <c r="E47" i="16"/>
  <c r="F47" i="16" s="1"/>
  <c r="E64" i="16"/>
  <c r="F64" i="16" s="1"/>
  <c r="E74" i="16"/>
  <c r="F74" i="16" s="1"/>
  <c r="E58" i="16"/>
  <c r="F58" i="16" s="1"/>
  <c r="D57" i="16"/>
  <c r="E57" i="16" s="1"/>
  <c r="F57" i="16" s="1"/>
  <c r="D56" i="16"/>
  <c r="E56" i="16" s="1"/>
  <c r="F56" i="16" s="1"/>
  <c r="E55" i="16"/>
  <c r="F55" i="16" s="1"/>
  <c r="E54" i="16"/>
  <c r="F54" i="16" s="1"/>
  <c r="E53" i="16"/>
  <c r="F53" i="16" s="1"/>
  <c r="E35" i="15"/>
  <c r="F35" i="15" s="1"/>
  <c r="E34" i="15"/>
  <c r="F34" i="15" s="1"/>
  <c r="E33" i="15"/>
  <c r="F33" i="15" s="1"/>
  <c r="E32" i="15"/>
  <c r="F32" i="15" s="1"/>
  <c r="D31" i="15"/>
  <c r="E31" i="15" s="1"/>
  <c r="F31" i="15" s="1"/>
  <c r="E30" i="15"/>
  <c r="F30" i="15" s="1"/>
  <c r="E57" i="15"/>
  <c r="F57" i="15" s="1"/>
  <c r="D56" i="15"/>
  <c r="E56" i="15" s="1"/>
  <c r="F56" i="15" s="1"/>
  <c r="D55" i="15"/>
  <c r="E55" i="15" s="1"/>
  <c r="F55" i="15" s="1"/>
  <c r="E54" i="15"/>
  <c r="F54" i="15" s="1"/>
  <c r="E53" i="15"/>
  <c r="F53" i="15" s="1"/>
  <c r="E52" i="15"/>
  <c r="F52" i="15" s="1"/>
  <c r="F68" i="11" l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D55" i="14"/>
  <c r="E55" i="14" s="1"/>
  <c r="F55" i="14" s="1"/>
  <c r="E54" i="14"/>
  <c r="F54" i="14" s="1"/>
  <c r="E222" i="14"/>
  <c r="F222" i="14" s="1"/>
  <c r="E188" i="14"/>
  <c r="F188" i="14" s="1"/>
  <c r="E162" i="14"/>
  <c r="F162" i="14" s="1"/>
  <c r="E134" i="14"/>
  <c r="F134" i="14" s="1"/>
  <c r="E96" i="14"/>
  <c r="F96" i="14" s="1"/>
  <c r="E76" i="14"/>
  <c r="F76" i="14" s="1"/>
  <c r="E208" i="14"/>
  <c r="F208" i="14" s="1"/>
  <c r="E213" i="14"/>
  <c r="F213" i="14" s="1"/>
  <c r="E212" i="14"/>
  <c r="F212" i="14" s="1"/>
  <c r="E211" i="14"/>
  <c r="F211" i="14" s="1"/>
  <c r="E210" i="14"/>
  <c r="F210" i="14" s="1"/>
  <c r="E209" i="14"/>
  <c r="F209" i="14" s="1"/>
  <c r="E200" i="14"/>
  <c r="F200" i="14" s="1"/>
  <c r="E199" i="14"/>
  <c r="F199" i="14" s="1"/>
  <c r="E198" i="14"/>
  <c r="F198" i="14" s="1"/>
  <c r="E197" i="14"/>
  <c r="F197" i="14" s="1"/>
  <c r="E196" i="14"/>
  <c r="F196" i="14" s="1"/>
  <c r="E195" i="14"/>
  <c r="F195" i="14" s="1"/>
  <c r="E194" i="14"/>
  <c r="F194" i="14" s="1"/>
  <c r="E193" i="14"/>
  <c r="F193" i="14" s="1"/>
  <c r="E202" i="14"/>
  <c r="F202" i="14" s="1"/>
  <c r="E203" i="14"/>
  <c r="F203" i="14" s="1"/>
  <c r="E185" i="14"/>
  <c r="F185" i="14" s="1"/>
  <c r="E184" i="14"/>
  <c r="F184" i="14" s="1"/>
  <c r="E183" i="14"/>
  <c r="F183" i="14" s="1"/>
  <c r="E182" i="14"/>
  <c r="F182" i="14" s="1"/>
  <c r="E181" i="14"/>
  <c r="F181" i="14" s="1"/>
  <c r="E180" i="14"/>
  <c r="F180" i="14" s="1"/>
  <c r="E179" i="14"/>
  <c r="F179" i="14" s="1"/>
  <c r="E178" i="14"/>
  <c r="F178" i="14" s="1"/>
  <c r="E177" i="14"/>
  <c r="F177" i="14" s="1"/>
  <c r="E169" i="14"/>
  <c r="F169" i="14" s="1"/>
  <c r="E168" i="14"/>
  <c r="F168" i="14" s="1"/>
  <c r="E159" i="14"/>
  <c r="F159" i="14" s="1"/>
  <c r="E158" i="14"/>
  <c r="F158" i="14" s="1"/>
  <c r="E143" i="14"/>
  <c r="F143" i="14" s="1"/>
  <c r="E142" i="14"/>
  <c r="F142" i="14" s="1"/>
  <c r="E141" i="14"/>
  <c r="F141" i="14" s="1"/>
  <c r="E140" i="14"/>
  <c r="F140" i="14" s="1"/>
  <c r="E139" i="14"/>
  <c r="F139" i="14" s="1"/>
  <c r="E129" i="14"/>
  <c r="F129" i="14" s="1"/>
  <c r="E229" i="14"/>
  <c r="F229" i="14" s="1"/>
  <c r="E219" i="14"/>
  <c r="F219" i="14" s="1"/>
  <c r="E126" i="14"/>
  <c r="F126" i="14" s="1"/>
  <c r="E116" i="14"/>
  <c r="F116" i="14" s="1"/>
  <c r="E234" i="14"/>
  <c r="F234" i="14" s="1"/>
  <c r="E223" i="14"/>
  <c r="F223" i="14" s="1"/>
  <c r="E130" i="14"/>
  <c r="F130" i="14" s="1"/>
  <c r="E120" i="14"/>
  <c r="F120" i="14" s="1"/>
  <c r="E233" i="14"/>
  <c r="F233" i="14" s="1"/>
  <c r="E225" i="14"/>
  <c r="F225" i="14" s="1"/>
  <c r="E215" i="14"/>
  <c r="F215" i="14" s="1"/>
  <c r="E122" i="14"/>
  <c r="F122" i="14" s="1"/>
  <c r="E112" i="14"/>
  <c r="F112" i="14" s="1"/>
  <c r="E104" i="14"/>
  <c r="F104" i="14" s="1"/>
  <c r="E110" i="14"/>
  <c r="F110" i="14" s="1"/>
  <c r="E109" i="14"/>
  <c r="F109" i="14" s="1"/>
  <c r="E108" i="14"/>
  <c r="F108" i="14" s="1"/>
  <c r="E107" i="14"/>
  <c r="F107" i="14" s="1"/>
  <c r="E106" i="14"/>
  <c r="F106" i="14" s="1"/>
  <c r="E105" i="14"/>
  <c r="F105" i="14" s="1"/>
  <c r="E103" i="14"/>
  <c r="F103" i="14" s="1"/>
  <c r="E102" i="14"/>
  <c r="F102" i="14" s="1"/>
  <c r="E92" i="14"/>
  <c r="F92" i="14" s="1"/>
  <c r="D91" i="14"/>
  <c r="E91" i="14" s="1"/>
  <c r="F91" i="14" s="1"/>
  <c r="D90" i="14"/>
  <c r="E90" i="14" s="1"/>
  <c r="F90" i="14" s="1"/>
  <c r="E89" i="14"/>
  <c r="F89" i="14" s="1"/>
  <c r="E88" i="14"/>
  <c r="F88" i="14" s="1"/>
  <c r="E87" i="14"/>
  <c r="F87" i="14" s="1"/>
  <c r="E86" i="14"/>
  <c r="F86" i="14" s="1"/>
  <c r="E85" i="14"/>
  <c r="F85" i="14" s="1"/>
  <c r="E84" i="14"/>
  <c r="F84" i="14" s="1"/>
  <c r="E75" i="14"/>
  <c r="F75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74" i="14" l="1"/>
  <c r="E52" i="13" l="1"/>
  <c r="F52" i="13" s="1"/>
  <c r="E51" i="13"/>
  <c r="F51" i="13" s="1"/>
  <c r="E50" i="13"/>
  <c r="F50" i="13" s="1"/>
  <c r="E49" i="13"/>
  <c r="F49" i="13" s="1"/>
  <c r="E48" i="13"/>
  <c r="F48" i="13" s="1"/>
  <c r="D46" i="13"/>
  <c r="E46" i="13" s="1"/>
  <c r="F46" i="13" s="1"/>
  <c r="E45" i="13"/>
  <c r="F45" i="13" s="1"/>
  <c r="E150" i="13"/>
  <c r="F150" i="13" s="1"/>
  <c r="E140" i="13"/>
  <c r="F140" i="13" s="1"/>
  <c r="E125" i="13"/>
  <c r="F125" i="13" s="1"/>
  <c r="E99" i="13"/>
  <c r="F99" i="13" s="1"/>
  <c r="E84" i="13"/>
  <c r="F84" i="13" s="1"/>
  <c r="E178" i="13"/>
  <c r="F178" i="13" s="1"/>
  <c r="E177" i="13"/>
  <c r="F177" i="13" s="1"/>
  <c r="E176" i="13"/>
  <c r="F176" i="13" s="1"/>
  <c r="E175" i="13"/>
  <c r="F175" i="13" s="1"/>
  <c r="E174" i="13"/>
  <c r="F174" i="13" s="1"/>
  <c r="E173" i="13"/>
  <c r="F173" i="13" s="1"/>
  <c r="E172" i="13"/>
  <c r="F172" i="13" s="1"/>
  <c r="E171" i="13"/>
  <c r="F171" i="13" s="1"/>
  <c r="E170" i="13"/>
  <c r="F170" i="13" s="1"/>
  <c r="E169" i="13"/>
  <c r="E156" i="13"/>
  <c r="F156" i="13" s="1"/>
  <c r="E147" i="13"/>
  <c r="F147" i="13" s="1"/>
  <c r="E146" i="13"/>
  <c r="F146" i="13" s="1"/>
  <c r="E137" i="13"/>
  <c r="F137" i="13" s="1"/>
  <c r="E136" i="13"/>
  <c r="F136" i="13" s="1"/>
  <c r="E135" i="13"/>
  <c r="F135" i="13" s="1"/>
  <c r="E134" i="13"/>
  <c r="F134" i="13" s="1"/>
  <c r="E133" i="13"/>
  <c r="F133" i="13" s="1"/>
  <c r="E132" i="13"/>
  <c r="F132" i="13" s="1"/>
  <c r="E131" i="13"/>
  <c r="F131" i="13" s="1"/>
  <c r="E122" i="13"/>
  <c r="F122" i="13" s="1"/>
  <c r="E121" i="13"/>
  <c r="F121" i="13" s="1"/>
  <c r="E113" i="13"/>
  <c r="F113" i="13" s="1"/>
  <c r="E112" i="13"/>
  <c r="F112" i="13" s="1"/>
  <c r="E111" i="13"/>
  <c r="F111" i="13" s="1"/>
  <c r="E110" i="13"/>
  <c r="F110" i="13" s="1"/>
  <c r="E109" i="13"/>
  <c r="F109" i="13" s="1"/>
  <c r="E108" i="13"/>
  <c r="F108" i="13" s="1"/>
  <c r="E106" i="13"/>
  <c r="F106" i="13" s="1"/>
  <c r="E105" i="13"/>
  <c r="F105" i="13" s="1"/>
  <c r="E96" i="13"/>
  <c r="F96" i="13" s="1"/>
  <c r="E95" i="13"/>
  <c r="F95" i="13" s="1"/>
  <c r="E94" i="13"/>
  <c r="F94" i="13" s="1"/>
  <c r="E93" i="13"/>
  <c r="F93" i="13" s="1"/>
  <c r="E91" i="13"/>
  <c r="F91" i="13" s="1"/>
  <c r="E90" i="13"/>
  <c r="F90" i="13" s="1"/>
  <c r="E80" i="13"/>
  <c r="F80" i="13" s="1"/>
  <c r="D79" i="13"/>
  <c r="E79" i="13" s="1"/>
  <c r="F79" i="13" s="1"/>
  <c r="D78" i="13"/>
  <c r="E78" i="13" s="1"/>
  <c r="F78" i="13" s="1"/>
  <c r="E77" i="13"/>
  <c r="F77" i="13" s="1"/>
  <c r="E76" i="13"/>
  <c r="F76" i="13" s="1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E67" i="13"/>
  <c r="F67" i="13" s="1"/>
  <c r="E66" i="13"/>
  <c r="F66" i="13" s="1"/>
  <c r="E65" i="13"/>
  <c r="F65" i="13" s="1"/>
  <c r="E64" i="13"/>
  <c r="F64" i="13" s="1"/>
  <c r="E84" i="12"/>
  <c r="D83" i="12"/>
  <c r="E83" i="12" s="1"/>
  <c r="E82" i="12"/>
  <c r="D82" i="12"/>
  <c r="E81" i="12"/>
  <c r="E80" i="12"/>
  <c r="F80" i="12" s="1"/>
  <c r="E79" i="12"/>
  <c r="E78" i="12"/>
  <c r="E1269" i="11"/>
  <c r="E1231" i="11"/>
  <c r="E1118" i="11"/>
  <c r="E1076" i="11"/>
  <c r="E1051" i="11"/>
  <c r="E1002" i="11"/>
  <c r="E966" i="11"/>
  <c r="E930" i="11"/>
  <c r="E895" i="11"/>
  <c r="E815" i="11"/>
  <c r="E780" i="11"/>
  <c r="E759" i="11"/>
  <c r="E712" i="11"/>
  <c r="E678" i="11"/>
  <c r="E659" i="11"/>
  <c r="F1231" i="11" l="1"/>
  <c r="F1269" i="11"/>
  <c r="F759" i="11"/>
  <c r="F780" i="11"/>
  <c r="F895" i="11"/>
  <c r="F1118" i="11"/>
  <c r="F659" i="11"/>
  <c r="F678" i="11"/>
  <c r="F712" i="11"/>
  <c r="F815" i="11"/>
  <c r="F930" i="11"/>
  <c r="F966" i="11"/>
  <c r="F1002" i="11"/>
  <c r="F1051" i="11"/>
  <c r="F1076" i="11"/>
  <c r="F78" i="12"/>
  <c r="F83" i="12"/>
  <c r="F82" i="12"/>
  <c r="F79" i="12"/>
  <c r="F81" i="12"/>
  <c r="F84" i="12"/>
  <c r="E168" i="13"/>
  <c r="F169" i="13"/>
  <c r="E63" i="13"/>
  <c r="E56" i="12" l="1"/>
  <c r="E55" i="12"/>
  <c r="E54" i="12"/>
  <c r="E53" i="12"/>
  <c r="E52" i="12"/>
  <c r="E51" i="12"/>
  <c r="D50" i="12"/>
  <c r="E50" i="12" s="1"/>
  <c r="E49" i="12"/>
  <c r="E88" i="12"/>
  <c r="E241" i="12"/>
  <c r="E240" i="12"/>
  <c r="E239" i="12"/>
  <c r="E238" i="12"/>
  <c r="E237" i="12"/>
  <c r="E236" i="12"/>
  <c r="E235" i="12"/>
  <c r="E233" i="12"/>
  <c r="E232" i="12"/>
  <c r="E222" i="12"/>
  <c r="E221" i="12"/>
  <c r="E220" i="12"/>
  <c r="E219" i="12"/>
  <c r="E218" i="12"/>
  <c r="E217" i="12"/>
  <c r="E216" i="12"/>
  <c r="E215" i="12"/>
  <c r="E207" i="12"/>
  <c r="E206" i="12"/>
  <c r="E205" i="12"/>
  <c r="E204" i="12"/>
  <c r="E203" i="12"/>
  <c r="E194" i="12"/>
  <c r="E193" i="12"/>
  <c r="E184" i="12"/>
  <c r="E183" i="12"/>
  <c r="E182" i="12"/>
  <c r="E181" i="12"/>
  <c r="E173" i="12"/>
  <c r="E172" i="12"/>
  <c r="E171" i="12"/>
  <c r="E170" i="12"/>
  <c r="E169" i="12"/>
  <c r="E168" i="12"/>
  <c r="E167" i="12"/>
  <c r="E166" i="12"/>
  <c r="E155" i="12"/>
  <c r="E140" i="12"/>
  <c r="E139" i="12"/>
  <c r="E138" i="12"/>
  <c r="E137" i="12"/>
  <c r="E136" i="12"/>
  <c r="E135" i="12"/>
  <c r="E134" i="12"/>
  <c r="E133" i="12"/>
  <c r="E124" i="12"/>
  <c r="E123" i="12"/>
  <c r="E122" i="12"/>
  <c r="E120" i="12"/>
  <c r="E121" i="12"/>
  <c r="E111" i="12"/>
  <c r="E101" i="12"/>
  <c r="E99" i="12"/>
  <c r="E100" i="12"/>
  <c r="E98" i="12"/>
  <c r="E97" i="12"/>
  <c r="E708" i="11"/>
  <c r="E675" i="11"/>
  <c r="F708" i="11" l="1"/>
  <c r="F675" i="11"/>
  <c r="F111" i="12"/>
  <c r="F139" i="12"/>
  <c r="F194" i="12"/>
  <c r="F221" i="12"/>
  <c r="F53" i="12"/>
  <c r="F100" i="12"/>
  <c r="F121" i="12"/>
  <c r="F124" i="12"/>
  <c r="F136" i="12"/>
  <c r="F140" i="12"/>
  <c r="F168" i="12"/>
  <c r="F172" i="12"/>
  <c r="F183" i="12"/>
  <c r="F203" i="12"/>
  <c r="F207" i="12"/>
  <c r="F218" i="12"/>
  <c r="F222" i="12"/>
  <c r="F236" i="12"/>
  <c r="F240" i="12"/>
  <c r="F50" i="12"/>
  <c r="F54" i="12"/>
  <c r="F123" i="12"/>
  <c r="F167" i="12"/>
  <c r="F182" i="12"/>
  <c r="F206" i="12"/>
  <c r="F235" i="12"/>
  <c r="F239" i="12"/>
  <c r="F99" i="12"/>
  <c r="F120" i="12"/>
  <c r="F133" i="12"/>
  <c r="F137" i="12"/>
  <c r="F155" i="12"/>
  <c r="F169" i="12"/>
  <c r="F173" i="12"/>
  <c r="F184" i="12"/>
  <c r="F204" i="12"/>
  <c r="F215" i="12"/>
  <c r="F219" i="12"/>
  <c r="F232" i="12"/>
  <c r="F237" i="12"/>
  <c r="F241" i="12"/>
  <c r="F51" i="12"/>
  <c r="F55" i="12"/>
  <c r="F98" i="12"/>
  <c r="F135" i="12"/>
  <c r="F171" i="12"/>
  <c r="F217" i="12"/>
  <c r="F49" i="12"/>
  <c r="F97" i="12"/>
  <c r="F101" i="12"/>
  <c r="F122" i="12"/>
  <c r="F134" i="12"/>
  <c r="F138" i="12"/>
  <c r="F166" i="12"/>
  <c r="F170" i="12"/>
  <c r="F181" i="12"/>
  <c r="F193" i="12"/>
  <c r="F205" i="12"/>
  <c r="F216" i="12"/>
  <c r="F220" i="12"/>
  <c r="F233" i="12"/>
  <c r="F238" i="12"/>
  <c r="F88" i="12"/>
  <c r="F52" i="12"/>
  <c r="F56" i="12"/>
  <c r="E575" i="11"/>
  <c r="E316" i="11"/>
  <c r="E129" i="11"/>
  <c r="E87" i="11"/>
  <c r="E370" i="11"/>
  <c r="F129" i="11" l="1"/>
  <c r="F316" i="11"/>
  <c r="F575" i="11"/>
  <c r="E1540" i="11"/>
  <c r="E1517" i="11"/>
  <c r="E1494" i="11"/>
  <c r="E1471" i="11"/>
  <c r="E1450" i="11"/>
  <c r="E1427" i="11"/>
  <c r="E1412" i="11"/>
  <c r="E1394" i="11"/>
  <c r="E1369" i="11"/>
  <c r="E1368" i="11"/>
  <c r="E1351" i="11"/>
  <c r="E1350" i="11"/>
  <c r="E1324" i="11"/>
  <c r="E1323" i="11"/>
  <c r="E1313" i="11"/>
  <c r="E1298" i="11"/>
  <c r="E1264" i="11"/>
  <c r="E1226" i="11"/>
  <c r="E1213" i="11"/>
  <c r="E1190" i="11"/>
  <c r="E1189" i="11"/>
  <c r="E1172" i="11"/>
  <c r="E1171" i="11"/>
  <c r="E1145" i="11"/>
  <c r="E1144" i="11"/>
  <c r="E1071" i="11"/>
  <c r="E1030" i="11"/>
  <c r="E997" i="11"/>
  <c r="E963" i="11"/>
  <c r="E925" i="11"/>
  <c r="E890" i="11"/>
  <c r="E867" i="11"/>
  <c r="E845" i="11"/>
  <c r="E810" i="11"/>
  <c r="E775" i="11"/>
  <c r="E740" i="11"/>
  <c r="E641" i="11"/>
  <c r="E607" i="11"/>
  <c r="E579" i="11"/>
  <c r="E473" i="11"/>
  <c r="E442" i="11"/>
  <c r="E420" i="11"/>
  <c r="E402" i="11"/>
  <c r="F370" i="11"/>
  <c r="E348" i="11"/>
  <c r="E320" i="11"/>
  <c r="E299" i="11"/>
  <c r="E268" i="11"/>
  <c r="E251" i="11"/>
  <c r="E222" i="11"/>
  <c r="E205" i="11"/>
  <c r="E174" i="11"/>
  <c r="E157" i="11"/>
  <c r="E133" i="11"/>
  <c r="E108" i="11"/>
  <c r="F87" i="11"/>
  <c r="E69" i="11"/>
  <c r="E50" i="11"/>
  <c r="E32" i="11"/>
  <c r="E14" i="11"/>
  <c r="F1324" i="11" l="1"/>
  <c r="F1226" i="11"/>
  <c r="F1368" i="11"/>
  <c r="F1427" i="11"/>
  <c r="F1517" i="11"/>
  <c r="F1189" i="11"/>
  <c r="F1540" i="11"/>
  <c r="F1298" i="11"/>
  <c r="F1350" i="11"/>
  <c r="F1394" i="11"/>
  <c r="F1471" i="11"/>
  <c r="F1369" i="11"/>
  <c r="F1450" i="11"/>
  <c r="F1213" i="11"/>
  <c r="F1351" i="11"/>
  <c r="F1412" i="11"/>
  <c r="F1494" i="11"/>
  <c r="F157" i="11"/>
  <c r="F205" i="11"/>
  <c r="F1071" i="11"/>
  <c r="F1145" i="11"/>
  <c r="F1171" i="11"/>
  <c r="F1190" i="11"/>
  <c r="F1313" i="11"/>
  <c r="F1323" i="11"/>
  <c r="F14" i="11"/>
  <c r="F32" i="11"/>
  <c r="F50" i="11"/>
  <c r="F69" i="11"/>
  <c r="F108" i="11"/>
  <c r="F133" i="11"/>
  <c r="F174" i="11"/>
  <c r="F222" i="11"/>
  <c r="F251" i="11"/>
  <c r="F268" i="11"/>
  <c r="F299" i="11"/>
  <c r="F320" i="11"/>
  <c r="F348" i="11"/>
  <c r="F402" i="11"/>
  <c r="F420" i="11"/>
  <c r="F442" i="11"/>
  <c r="F473" i="11"/>
  <c r="F579" i="11"/>
  <c r="F607" i="11"/>
  <c r="F641" i="11"/>
  <c r="F740" i="11"/>
  <c r="F775" i="11"/>
  <c r="F810" i="11"/>
  <c r="F845" i="11"/>
  <c r="F867" i="11"/>
  <c r="F890" i="11"/>
  <c r="F925" i="11"/>
  <c r="F963" i="11"/>
  <c r="F997" i="11"/>
  <c r="F1030" i="11"/>
  <c r="F1144" i="11"/>
  <c r="F1172" i="11"/>
  <c r="F1264" i="11"/>
  <c r="E18" i="8"/>
  <c r="D18" i="8"/>
  <c r="C18" i="8"/>
  <c r="E17" i="8"/>
  <c r="E16" i="8"/>
  <c r="E15" i="8"/>
  <c r="J14" i="8"/>
  <c r="E14" i="8"/>
  <c r="E13" i="8"/>
  <c r="E12" i="8"/>
  <c r="E11" i="8"/>
  <c r="E10" i="8"/>
  <c r="E116" i="19"/>
  <c r="E117" i="19"/>
  <c r="F117" i="19" s="1"/>
  <c r="E118" i="19"/>
  <c r="F118" i="19" s="1"/>
  <c r="E119" i="19"/>
  <c r="F119" i="19" s="1"/>
  <c r="E121" i="19"/>
  <c r="F121" i="19" s="1"/>
  <c r="E122" i="19"/>
  <c r="F122" i="19" s="1"/>
  <c r="E124" i="19"/>
  <c r="F124" i="19" s="1"/>
  <c r="E125" i="19"/>
  <c r="F125" i="19" s="1"/>
  <c r="E92" i="19"/>
  <c r="F92" i="19" s="1"/>
  <c r="E94" i="19"/>
  <c r="F94" i="19" s="1"/>
  <c r="E95" i="19"/>
  <c r="F95" i="19" s="1"/>
  <c r="E96" i="19"/>
  <c r="F96" i="19" s="1"/>
  <c r="E72" i="19"/>
  <c r="F72" i="19" s="1"/>
  <c r="E73" i="19"/>
  <c r="F73" i="19" s="1"/>
  <c r="E74" i="19"/>
  <c r="F74" i="19" s="1"/>
  <c r="E75" i="19"/>
  <c r="F75" i="19" s="1"/>
  <c r="E77" i="19"/>
  <c r="F77" i="19" s="1"/>
  <c r="E78" i="19"/>
  <c r="F78" i="19" s="1"/>
  <c r="E80" i="19"/>
  <c r="F80" i="19" s="1"/>
  <c r="E54" i="19"/>
  <c r="E55" i="19"/>
  <c r="F55" i="19" s="1"/>
  <c r="E56" i="19"/>
  <c r="F56" i="19" s="1"/>
  <c r="E57" i="19"/>
  <c r="F57" i="19" s="1"/>
  <c r="E59" i="19"/>
  <c r="F59" i="19" s="1"/>
  <c r="E60" i="19"/>
  <c r="F60" i="19" s="1"/>
  <c r="E62" i="19"/>
  <c r="F62" i="19" s="1"/>
  <c r="E63" i="19"/>
  <c r="F63" i="19" s="1"/>
  <c r="E51" i="19"/>
  <c r="F51" i="19" s="1"/>
  <c r="F50" i="19" s="1"/>
  <c r="F28" i="19" s="1"/>
  <c r="E47" i="19"/>
  <c r="F47" i="19" s="1"/>
  <c r="E48" i="19"/>
  <c r="F48" i="19" s="1"/>
  <c r="E49" i="19"/>
  <c r="F49" i="19" s="1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121" i="18"/>
  <c r="E122" i="18"/>
  <c r="F122" i="18" s="1"/>
  <c r="E123" i="18"/>
  <c r="F123" i="18" s="1"/>
  <c r="E124" i="18"/>
  <c r="F124" i="18" s="1"/>
  <c r="E126" i="18"/>
  <c r="F126" i="18" s="1"/>
  <c r="E127" i="18"/>
  <c r="F127" i="18" s="1"/>
  <c r="E129" i="18"/>
  <c r="F129" i="18" s="1"/>
  <c r="E130" i="18"/>
  <c r="F130" i="18" s="1"/>
  <c r="E111" i="18"/>
  <c r="F111" i="18" s="1"/>
  <c r="E113" i="18"/>
  <c r="F113" i="18" s="1"/>
  <c r="E114" i="18"/>
  <c r="F114" i="18" s="1"/>
  <c r="E115" i="18"/>
  <c r="F115" i="18" s="1"/>
  <c r="E116" i="18"/>
  <c r="F116" i="18" s="1"/>
  <c r="E103" i="18"/>
  <c r="F103" i="18" s="1"/>
  <c r="E104" i="18"/>
  <c r="F104" i="18" s="1"/>
  <c r="E105" i="18"/>
  <c r="F105" i="18" s="1"/>
  <c r="E106" i="18"/>
  <c r="F106" i="18" s="1"/>
  <c r="E107" i="18"/>
  <c r="F107" i="18" s="1"/>
  <c r="E97" i="18"/>
  <c r="F97" i="18" s="1"/>
  <c r="E99" i="18"/>
  <c r="F99" i="18" s="1"/>
  <c r="E100" i="18"/>
  <c r="F100" i="18" s="1"/>
  <c r="E101" i="18"/>
  <c r="F101" i="18" s="1"/>
  <c r="E87" i="18"/>
  <c r="F87" i="18" s="1"/>
  <c r="E89" i="18"/>
  <c r="E90" i="18"/>
  <c r="F90" i="18" s="1"/>
  <c r="E91" i="18"/>
  <c r="F91" i="18" s="1"/>
  <c r="E92" i="18"/>
  <c r="F92" i="18" s="1"/>
  <c r="E77" i="18"/>
  <c r="F77" i="18" s="1"/>
  <c r="E78" i="18"/>
  <c r="F78" i="18" s="1"/>
  <c r="E79" i="18"/>
  <c r="F79" i="18" s="1"/>
  <c r="E80" i="18"/>
  <c r="F80" i="18" s="1"/>
  <c r="E82" i="18"/>
  <c r="F82" i="18" s="1"/>
  <c r="E83" i="18"/>
  <c r="F83" i="18" s="1"/>
  <c r="E85" i="18"/>
  <c r="F85" i="18" s="1"/>
  <c r="E59" i="18"/>
  <c r="E60" i="18"/>
  <c r="E61" i="18"/>
  <c r="F61" i="18" s="1"/>
  <c r="E62" i="18"/>
  <c r="F62" i="18" s="1"/>
  <c r="E64" i="18"/>
  <c r="F64" i="18" s="1"/>
  <c r="E65" i="18"/>
  <c r="F65" i="18" s="1"/>
  <c r="E67" i="18"/>
  <c r="F67" i="18" s="1"/>
  <c r="E68" i="18"/>
  <c r="F68" i="18" s="1"/>
  <c r="E56" i="18"/>
  <c r="F56" i="18" s="1"/>
  <c r="F55" i="18" s="1"/>
  <c r="F32" i="18" s="1"/>
  <c r="E52" i="18"/>
  <c r="F52" i="18" s="1"/>
  <c r="E53" i="18"/>
  <c r="F53" i="18" s="1"/>
  <c r="E54" i="18"/>
  <c r="F54" i="18" s="1"/>
  <c r="E35" i="18"/>
  <c r="E36" i="18"/>
  <c r="F36" i="18" s="1"/>
  <c r="E37" i="18"/>
  <c r="F37" i="18" s="1"/>
  <c r="E38" i="18"/>
  <c r="F38" i="18" s="1"/>
  <c r="E39" i="18"/>
  <c r="F39" i="18" s="1"/>
  <c r="E40" i="18"/>
  <c r="F40" i="18" s="1"/>
  <c r="E145" i="17"/>
  <c r="E146" i="17"/>
  <c r="F146" i="17" s="1"/>
  <c r="E147" i="17"/>
  <c r="F147" i="17" s="1"/>
  <c r="E148" i="17"/>
  <c r="F148" i="17" s="1"/>
  <c r="E149" i="17"/>
  <c r="F149" i="17" s="1"/>
  <c r="E150" i="17"/>
  <c r="F150" i="17" s="1"/>
  <c r="E151" i="17"/>
  <c r="F151" i="17" s="1"/>
  <c r="E152" i="17"/>
  <c r="F152" i="17" s="1"/>
  <c r="E153" i="17"/>
  <c r="F153" i="17" s="1"/>
  <c r="E154" i="17"/>
  <c r="F154" i="17" s="1"/>
  <c r="E135" i="17"/>
  <c r="F135" i="17" s="1"/>
  <c r="E137" i="17"/>
  <c r="F137" i="17" s="1"/>
  <c r="E138" i="17"/>
  <c r="F138" i="17" s="1"/>
  <c r="E139" i="17"/>
  <c r="F139" i="17" s="1"/>
  <c r="E140" i="17"/>
  <c r="F140" i="17" s="1"/>
  <c r="E127" i="17"/>
  <c r="F127" i="17" s="1"/>
  <c r="E128" i="17"/>
  <c r="E129" i="17"/>
  <c r="F129" i="17" s="1"/>
  <c r="E130" i="17"/>
  <c r="F130" i="17" s="1"/>
  <c r="E131" i="17"/>
  <c r="F131" i="17" s="1"/>
  <c r="E132" i="17"/>
  <c r="F132" i="17" s="1"/>
  <c r="E133" i="17"/>
  <c r="F133" i="17" s="1"/>
  <c r="E121" i="17"/>
  <c r="F121" i="17" s="1"/>
  <c r="E123" i="17"/>
  <c r="F123" i="17" s="1"/>
  <c r="E124" i="17"/>
  <c r="F124" i="17" s="1"/>
  <c r="E125" i="17"/>
  <c r="F125" i="17" s="1"/>
  <c r="E111" i="17"/>
  <c r="F111" i="17" s="1"/>
  <c r="E113" i="17"/>
  <c r="F113" i="17" s="1"/>
  <c r="E114" i="17"/>
  <c r="F114" i="17" s="1"/>
  <c r="E115" i="17"/>
  <c r="F115" i="17" s="1"/>
  <c r="E116" i="17"/>
  <c r="F116" i="17" s="1"/>
  <c r="E118" i="17"/>
  <c r="F118" i="17" s="1"/>
  <c r="E119" i="17"/>
  <c r="F119" i="17" s="1"/>
  <c r="E103" i="17"/>
  <c r="F103" i="17" s="1"/>
  <c r="E104" i="17"/>
  <c r="F104" i="17" s="1"/>
  <c r="E105" i="17"/>
  <c r="F105" i="17" s="1"/>
  <c r="E106" i="17"/>
  <c r="F106" i="17" s="1"/>
  <c r="E107" i="17"/>
  <c r="F107" i="17" s="1"/>
  <c r="E108" i="17"/>
  <c r="F108" i="17" s="1"/>
  <c r="E109" i="17"/>
  <c r="F109" i="17" s="1"/>
  <c r="E93" i="17"/>
  <c r="F93" i="17" s="1"/>
  <c r="E94" i="17"/>
  <c r="F94" i="17" s="1"/>
  <c r="E95" i="17"/>
  <c r="F95" i="17" s="1"/>
  <c r="E96" i="17"/>
  <c r="F96" i="17" s="1"/>
  <c r="E97" i="17"/>
  <c r="F97" i="17" s="1"/>
  <c r="E98" i="17"/>
  <c r="F98" i="17" s="1"/>
  <c r="E99" i="17"/>
  <c r="F99" i="17" s="1"/>
  <c r="E100" i="17"/>
  <c r="F100" i="17" s="1"/>
  <c r="E101" i="17"/>
  <c r="F101" i="17" s="1"/>
  <c r="E75" i="17"/>
  <c r="E76" i="17"/>
  <c r="F76" i="17" s="1"/>
  <c r="E77" i="17"/>
  <c r="F77" i="17" s="1"/>
  <c r="E78" i="17"/>
  <c r="F78" i="17" s="1"/>
  <c r="E79" i="17"/>
  <c r="F79" i="17" s="1"/>
  <c r="E80" i="17"/>
  <c r="F80" i="17" s="1"/>
  <c r="E81" i="17"/>
  <c r="F81" i="17" s="1"/>
  <c r="E82" i="17"/>
  <c r="F82" i="17" s="1"/>
  <c r="E83" i="17"/>
  <c r="F83" i="17" s="1"/>
  <c r="E84" i="17"/>
  <c r="F84" i="17" s="1"/>
  <c r="E70" i="17"/>
  <c r="E71" i="17"/>
  <c r="F71" i="17" s="1"/>
  <c r="E72" i="17"/>
  <c r="F72" i="17" s="1"/>
  <c r="E66" i="17"/>
  <c r="E67" i="17"/>
  <c r="F67" i="17" s="1"/>
  <c r="E68" i="17"/>
  <c r="F68" i="17" s="1"/>
  <c r="E52" i="17"/>
  <c r="F52" i="17" s="1"/>
  <c r="E53" i="17"/>
  <c r="F53" i="17" s="1"/>
  <c r="E54" i="17"/>
  <c r="F54" i="17" s="1"/>
  <c r="E55" i="17"/>
  <c r="F55" i="17" s="1"/>
  <c r="E56" i="17"/>
  <c r="F56" i="17" s="1"/>
  <c r="E57" i="17"/>
  <c r="F57" i="17" s="1"/>
  <c r="E70" i="16"/>
  <c r="F70" i="16" s="1"/>
  <c r="E71" i="16"/>
  <c r="F71" i="16" s="1"/>
  <c r="E72" i="16"/>
  <c r="F72" i="16" s="1"/>
  <c r="E73" i="16"/>
  <c r="F73" i="16" s="1"/>
  <c r="E75" i="16"/>
  <c r="F75" i="16" s="1"/>
  <c r="E76" i="16"/>
  <c r="F76" i="16" s="1"/>
  <c r="E77" i="16"/>
  <c r="F77" i="16" s="1"/>
  <c r="E78" i="16"/>
  <c r="F78" i="16" s="1"/>
  <c r="E79" i="16"/>
  <c r="F79" i="16" s="1"/>
  <c r="E60" i="16"/>
  <c r="E61" i="16"/>
  <c r="F61" i="16" s="1"/>
  <c r="E62" i="16"/>
  <c r="F62" i="16" s="1"/>
  <c r="E63" i="16"/>
  <c r="F63" i="16" s="1"/>
  <c r="E65" i="16"/>
  <c r="F65" i="16" s="1"/>
  <c r="E66" i="16"/>
  <c r="F66" i="16" s="1"/>
  <c r="E67" i="16"/>
  <c r="F67" i="16" s="1"/>
  <c r="E68" i="16"/>
  <c r="F68" i="16" s="1"/>
  <c r="E43" i="16"/>
  <c r="F43" i="16" s="1"/>
  <c r="E44" i="16"/>
  <c r="F44" i="16" s="1"/>
  <c r="E45" i="16"/>
  <c r="F45" i="16" s="1"/>
  <c r="E46" i="16"/>
  <c r="F46" i="16" s="1"/>
  <c r="E48" i="16"/>
  <c r="F48" i="16" s="1"/>
  <c r="E49" i="16"/>
  <c r="F49" i="16" s="1"/>
  <c r="E50" i="16"/>
  <c r="F50" i="16" s="1"/>
  <c r="E51" i="16"/>
  <c r="F51" i="16" s="1"/>
  <c r="E52" i="16"/>
  <c r="F52" i="16" s="1"/>
  <c r="E38" i="16"/>
  <c r="F38" i="16" s="1"/>
  <c r="E39" i="16"/>
  <c r="F39" i="16" s="1"/>
  <c r="E40" i="16"/>
  <c r="F40" i="16" s="1"/>
  <c r="E27" i="16"/>
  <c r="F27" i="16" s="1"/>
  <c r="E28" i="16"/>
  <c r="F28" i="16" s="1"/>
  <c r="E29" i="16"/>
  <c r="F29" i="16" s="1"/>
  <c r="E69" i="15"/>
  <c r="F69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59" i="15"/>
  <c r="F59" i="15" s="1"/>
  <c r="E60" i="15"/>
  <c r="F60" i="15" s="1"/>
  <c r="E61" i="15"/>
  <c r="F61" i="15" s="1"/>
  <c r="E62" i="15"/>
  <c r="F62" i="15" s="1"/>
  <c r="E63" i="15"/>
  <c r="F63" i="15" s="1"/>
  <c r="E64" i="15"/>
  <c r="F64" i="15" s="1"/>
  <c r="E65" i="15"/>
  <c r="F65" i="15" s="1"/>
  <c r="E66" i="15"/>
  <c r="F66" i="15" s="1"/>
  <c r="E67" i="15"/>
  <c r="F67" i="15" s="1"/>
  <c r="E42" i="15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37" i="15"/>
  <c r="E38" i="15"/>
  <c r="F38" i="15" s="1"/>
  <c r="E39" i="15"/>
  <c r="F39" i="15" s="1"/>
  <c r="E27" i="15"/>
  <c r="F27" i="15" s="1"/>
  <c r="E28" i="15"/>
  <c r="F28" i="15" s="1"/>
  <c r="E29" i="15"/>
  <c r="F29" i="15" s="1"/>
  <c r="E226" i="14"/>
  <c r="F226" i="14" s="1"/>
  <c r="E227" i="14"/>
  <c r="F227" i="14" s="1"/>
  <c r="E228" i="14"/>
  <c r="F228" i="14" s="1"/>
  <c r="E230" i="14"/>
  <c r="F230" i="14" s="1"/>
  <c r="E231" i="14"/>
  <c r="F231" i="14" s="1"/>
  <c r="E232" i="14"/>
  <c r="F232" i="14" s="1"/>
  <c r="E216" i="14"/>
  <c r="F216" i="14" s="1"/>
  <c r="E217" i="14"/>
  <c r="F217" i="14" s="1"/>
  <c r="E218" i="14"/>
  <c r="F218" i="14" s="1"/>
  <c r="E220" i="14"/>
  <c r="F220" i="14" s="1"/>
  <c r="E221" i="14"/>
  <c r="F221" i="14" s="1"/>
  <c r="E204" i="14"/>
  <c r="E205" i="14"/>
  <c r="F205" i="14" s="1"/>
  <c r="E206" i="14"/>
  <c r="F206" i="14" s="1"/>
  <c r="E207" i="14"/>
  <c r="F207" i="14" s="1"/>
  <c r="E187" i="14"/>
  <c r="F187" i="14" s="1"/>
  <c r="E189" i="14"/>
  <c r="F189" i="14" s="1"/>
  <c r="E190" i="14"/>
  <c r="F190" i="14" s="1"/>
  <c r="E191" i="14"/>
  <c r="F191" i="14" s="1"/>
  <c r="E192" i="14"/>
  <c r="F192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61" i="14"/>
  <c r="F161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32" i="14"/>
  <c r="F132" i="14" s="1"/>
  <c r="E133" i="14"/>
  <c r="F133" i="14" s="1"/>
  <c r="E135" i="14"/>
  <c r="F135" i="14" s="1"/>
  <c r="E136" i="14"/>
  <c r="F136" i="14" s="1"/>
  <c r="E137" i="14"/>
  <c r="F137" i="14" s="1"/>
  <c r="E138" i="14"/>
  <c r="F138" i="14" s="1"/>
  <c r="E123" i="14"/>
  <c r="F123" i="14" s="1"/>
  <c r="E124" i="14"/>
  <c r="F124" i="14" s="1"/>
  <c r="E125" i="14"/>
  <c r="F125" i="14" s="1"/>
  <c r="E127" i="14"/>
  <c r="F127" i="14" s="1"/>
  <c r="E128" i="14"/>
  <c r="F128" i="14" s="1"/>
  <c r="E113" i="14"/>
  <c r="F113" i="14" s="1"/>
  <c r="E114" i="14"/>
  <c r="F114" i="14" s="1"/>
  <c r="E115" i="14"/>
  <c r="F115" i="14" s="1"/>
  <c r="E117" i="14"/>
  <c r="F117" i="14" s="1"/>
  <c r="E118" i="14"/>
  <c r="F118" i="14" s="1"/>
  <c r="E119" i="14"/>
  <c r="F119" i="14" s="1"/>
  <c r="E94" i="14"/>
  <c r="F94" i="14" s="1"/>
  <c r="E95" i="14"/>
  <c r="F95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70" i="14"/>
  <c r="F70" i="14" s="1"/>
  <c r="E71" i="14"/>
  <c r="F71" i="14" s="1"/>
  <c r="E72" i="14"/>
  <c r="F72" i="14" s="1"/>
  <c r="E64" i="14"/>
  <c r="F64" i="14" s="1"/>
  <c r="E65" i="14"/>
  <c r="F65" i="14" s="1"/>
  <c r="E66" i="14"/>
  <c r="F66" i="14" s="1"/>
  <c r="E67" i="14"/>
  <c r="F67" i="14" s="1"/>
  <c r="E68" i="14"/>
  <c r="F68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161" i="13"/>
  <c r="F161" i="13" s="1"/>
  <c r="E162" i="13"/>
  <c r="F162" i="13" s="1"/>
  <c r="E163" i="13"/>
  <c r="F163" i="13" s="1"/>
  <c r="E164" i="13"/>
  <c r="F164" i="13" s="1"/>
  <c r="E165" i="13"/>
  <c r="F165" i="13" s="1"/>
  <c r="E166" i="13"/>
  <c r="F166" i="13" s="1"/>
  <c r="E167" i="13"/>
  <c r="F167" i="13" s="1"/>
  <c r="E149" i="13"/>
  <c r="F149" i="13" s="1"/>
  <c r="E151" i="13"/>
  <c r="F151" i="13" s="1"/>
  <c r="E152" i="13"/>
  <c r="F152" i="13" s="1"/>
  <c r="E153" i="13"/>
  <c r="F153" i="13" s="1"/>
  <c r="E154" i="13"/>
  <c r="F154" i="13" s="1"/>
  <c r="E155" i="13"/>
  <c r="F155" i="13" s="1"/>
  <c r="E157" i="13"/>
  <c r="F157" i="13" s="1"/>
  <c r="E158" i="13"/>
  <c r="F158" i="13" s="1"/>
  <c r="E159" i="13"/>
  <c r="F159" i="13" s="1"/>
  <c r="E139" i="13"/>
  <c r="F139" i="13" s="1"/>
  <c r="E141" i="13"/>
  <c r="F141" i="13" s="1"/>
  <c r="E142" i="13"/>
  <c r="F142" i="13" s="1"/>
  <c r="E143" i="13"/>
  <c r="F143" i="13" s="1"/>
  <c r="E144" i="13"/>
  <c r="F144" i="13" s="1"/>
  <c r="E145" i="13"/>
  <c r="F145" i="13" s="1"/>
  <c r="E124" i="13"/>
  <c r="F124" i="13" s="1"/>
  <c r="E126" i="13"/>
  <c r="E127" i="13"/>
  <c r="F127" i="13" s="1"/>
  <c r="E128" i="13"/>
  <c r="F128" i="13" s="1"/>
  <c r="E129" i="13"/>
  <c r="F129" i="13" s="1"/>
  <c r="E130" i="13"/>
  <c r="F130" i="13" s="1"/>
  <c r="E115" i="13"/>
  <c r="E116" i="13"/>
  <c r="F116" i="13" s="1"/>
  <c r="E117" i="13"/>
  <c r="F117" i="13" s="1"/>
  <c r="E118" i="13"/>
  <c r="F118" i="13" s="1"/>
  <c r="E119" i="13"/>
  <c r="F119" i="13" s="1"/>
  <c r="E120" i="13"/>
  <c r="F120" i="13" s="1"/>
  <c r="F107" i="13"/>
  <c r="F25" i="13" s="1"/>
  <c r="E107" i="13"/>
  <c r="D25" i="13" s="1"/>
  <c r="E25" i="13" s="1"/>
  <c r="E98" i="13"/>
  <c r="F98" i="13" s="1"/>
  <c r="E100" i="13"/>
  <c r="F100" i="13" s="1"/>
  <c r="E101" i="13"/>
  <c r="F101" i="13" s="1"/>
  <c r="E102" i="13"/>
  <c r="F102" i="13" s="1"/>
  <c r="E103" i="13"/>
  <c r="F103" i="13" s="1"/>
  <c r="E104" i="13"/>
  <c r="F104" i="13" s="1"/>
  <c r="E82" i="13"/>
  <c r="F82" i="13" s="1"/>
  <c r="E83" i="13"/>
  <c r="F83" i="13" s="1"/>
  <c r="E85" i="13"/>
  <c r="F85" i="13" s="1"/>
  <c r="E86" i="13"/>
  <c r="F86" i="13" s="1"/>
  <c r="E87" i="13"/>
  <c r="F87" i="13" s="1"/>
  <c r="E88" i="13"/>
  <c r="F88" i="13" s="1"/>
  <c r="E89" i="13"/>
  <c r="F89" i="13" s="1"/>
  <c r="E92" i="13"/>
  <c r="F92" i="13" s="1"/>
  <c r="E60" i="13"/>
  <c r="F60" i="13" s="1"/>
  <c r="E61" i="13"/>
  <c r="F61" i="13" s="1"/>
  <c r="E54" i="13"/>
  <c r="F54" i="13" s="1"/>
  <c r="E55" i="13"/>
  <c r="F55" i="13" s="1"/>
  <c r="E56" i="13"/>
  <c r="F56" i="13" s="1"/>
  <c r="E57" i="13"/>
  <c r="F57" i="13" s="1"/>
  <c r="E58" i="13"/>
  <c r="F58" i="13" s="1"/>
  <c r="E37" i="13"/>
  <c r="F37" i="13" s="1"/>
  <c r="E38" i="13"/>
  <c r="F38" i="13" s="1"/>
  <c r="E39" i="13"/>
  <c r="F39" i="13" s="1"/>
  <c r="E40" i="13"/>
  <c r="F40" i="13" s="1"/>
  <c r="E41" i="13"/>
  <c r="F41" i="13" s="1"/>
  <c r="E42" i="13"/>
  <c r="F42" i="13" s="1"/>
  <c r="E43" i="13"/>
  <c r="F43" i="13" s="1"/>
  <c r="E44" i="13"/>
  <c r="F44" i="13" s="1"/>
  <c r="E243" i="12"/>
  <c r="E244" i="12"/>
  <c r="E245" i="12"/>
  <c r="E246" i="12"/>
  <c r="E247" i="12"/>
  <c r="E248" i="12"/>
  <c r="E249" i="12"/>
  <c r="E250" i="12"/>
  <c r="E251" i="12"/>
  <c r="E252" i="12"/>
  <c r="E224" i="12"/>
  <c r="E225" i="12"/>
  <c r="E226" i="12"/>
  <c r="E227" i="12"/>
  <c r="E228" i="12"/>
  <c r="E229" i="12"/>
  <c r="E230" i="12"/>
  <c r="E231" i="12"/>
  <c r="E234" i="12"/>
  <c r="E209" i="12"/>
  <c r="E210" i="12"/>
  <c r="E211" i="12"/>
  <c r="E212" i="12"/>
  <c r="E213" i="12"/>
  <c r="E214" i="12"/>
  <c r="E196" i="12"/>
  <c r="E197" i="12"/>
  <c r="E198" i="12"/>
  <c r="E199" i="12"/>
  <c r="E200" i="12"/>
  <c r="E201" i="12"/>
  <c r="E202" i="12"/>
  <c r="E186" i="12"/>
  <c r="E187" i="12"/>
  <c r="E188" i="12"/>
  <c r="E189" i="12"/>
  <c r="E190" i="12"/>
  <c r="E191" i="12"/>
  <c r="E192" i="12"/>
  <c r="E175" i="12"/>
  <c r="E176" i="12"/>
  <c r="E177" i="12"/>
  <c r="E178" i="12"/>
  <c r="E179" i="12"/>
  <c r="E180" i="12"/>
  <c r="E158" i="12"/>
  <c r="E159" i="12"/>
  <c r="E160" i="12"/>
  <c r="E161" i="12"/>
  <c r="E162" i="12"/>
  <c r="E163" i="12"/>
  <c r="E164" i="12"/>
  <c r="E165" i="12"/>
  <c r="E149" i="12"/>
  <c r="E150" i="12"/>
  <c r="E151" i="12"/>
  <c r="E152" i="12"/>
  <c r="E153" i="12"/>
  <c r="E154" i="12"/>
  <c r="E156" i="12"/>
  <c r="E142" i="12"/>
  <c r="E143" i="12"/>
  <c r="E144" i="12"/>
  <c r="E145" i="12"/>
  <c r="E146" i="12"/>
  <c r="E147" i="12"/>
  <c r="E126" i="12"/>
  <c r="E127" i="12"/>
  <c r="E128" i="12"/>
  <c r="E129" i="12"/>
  <c r="E130" i="12"/>
  <c r="E131" i="12"/>
  <c r="E132" i="12"/>
  <c r="E113" i="12"/>
  <c r="E114" i="12"/>
  <c r="E115" i="12"/>
  <c r="E116" i="12"/>
  <c r="E117" i="12"/>
  <c r="E118" i="12"/>
  <c r="E119" i="12"/>
  <c r="E103" i="12"/>
  <c r="E104" i="12"/>
  <c r="E105" i="12"/>
  <c r="E106" i="12"/>
  <c r="E107" i="12"/>
  <c r="E108" i="12"/>
  <c r="E109" i="12"/>
  <c r="E110" i="12"/>
  <c r="E86" i="12"/>
  <c r="E87" i="12"/>
  <c r="E89" i="12"/>
  <c r="E90" i="12"/>
  <c r="E91" i="12"/>
  <c r="E92" i="12"/>
  <c r="E93" i="12"/>
  <c r="E94" i="12"/>
  <c r="E95" i="12"/>
  <c r="E96" i="12"/>
  <c r="E68" i="12"/>
  <c r="E69" i="12"/>
  <c r="E70" i="12"/>
  <c r="E71" i="12"/>
  <c r="E72" i="12"/>
  <c r="E73" i="12"/>
  <c r="E74" i="12"/>
  <c r="E75" i="12"/>
  <c r="E76" i="12"/>
  <c r="E77" i="12"/>
  <c r="E64" i="12"/>
  <c r="E65" i="12"/>
  <c r="E58" i="12"/>
  <c r="E59" i="12"/>
  <c r="E60" i="12"/>
  <c r="E61" i="12"/>
  <c r="E62" i="12"/>
  <c r="E42" i="12"/>
  <c r="E43" i="12"/>
  <c r="E44" i="12"/>
  <c r="E45" i="12"/>
  <c r="E46" i="12"/>
  <c r="E47" i="12"/>
  <c r="E48" i="12"/>
  <c r="E1533" i="11"/>
  <c r="E1534" i="11"/>
  <c r="E1535" i="11"/>
  <c r="E1536" i="11"/>
  <c r="E1537" i="11"/>
  <c r="E1538" i="11"/>
  <c r="E1539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11" i="11"/>
  <c r="E1512" i="11"/>
  <c r="E1513" i="11"/>
  <c r="E1514" i="11"/>
  <c r="E1515" i="11"/>
  <c r="E1516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488" i="11"/>
  <c r="E1489" i="11"/>
  <c r="E1490" i="11"/>
  <c r="E1491" i="11"/>
  <c r="E1492" i="11"/>
  <c r="E1493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465" i="11"/>
  <c r="E1466" i="11"/>
  <c r="E1467" i="11"/>
  <c r="E1468" i="11"/>
  <c r="E1469" i="11"/>
  <c r="E1470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43" i="11"/>
  <c r="E1444" i="11"/>
  <c r="E1445" i="11"/>
  <c r="E1446" i="11"/>
  <c r="E1447" i="11"/>
  <c r="E1448" i="11"/>
  <c r="E1449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21" i="11"/>
  <c r="E1422" i="11"/>
  <c r="E1423" i="11"/>
  <c r="E1424" i="11"/>
  <c r="E1425" i="11"/>
  <c r="E1426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10" i="11"/>
  <c r="E1411" i="11"/>
  <c r="E1413" i="11"/>
  <c r="E1414" i="11"/>
  <c r="E1415" i="11"/>
  <c r="E1416" i="11"/>
  <c r="E1417" i="11"/>
  <c r="E1418" i="11"/>
  <c r="E1419" i="11"/>
  <c r="E1388" i="11"/>
  <c r="E1389" i="11"/>
  <c r="E1390" i="11"/>
  <c r="E1391" i="11"/>
  <c r="E1392" i="11"/>
  <c r="E1393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362" i="11"/>
  <c r="E1363" i="11"/>
  <c r="E1364" i="11"/>
  <c r="E1365" i="11"/>
  <c r="E1366" i="11"/>
  <c r="E1367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43" i="11"/>
  <c r="E1344" i="11"/>
  <c r="E1345" i="11"/>
  <c r="E1346" i="11"/>
  <c r="E1347" i="11"/>
  <c r="E1348" i="11"/>
  <c r="E1349" i="11"/>
  <c r="E1352" i="11"/>
  <c r="E1353" i="11"/>
  <c r="E1354" i="11"/>
  <c r="E1355" i="11"/>
  <c r="E1356" i="11"/>
  <c r="E1357" i="11"/>
  <c r="E1358" i="11"/>
  <c r="E1359" i="11"/>
  <c r="E1360" i="11"/>
  <c r="E1317" i="11"/>
  <c r="E1318" i="11"/>
  <c r="E1319" i="11"/>
  <c r="E1320" i="11"/>
  <c r="E1321" i="11"/>
  <c r="E1322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09" i="11"/>
  <c r="E1310" i="11"/>
  <c r="E1311" i="11"/>
  <c r="E1312" i="11"/>
  <c r="E1314" i="11"/>
  <c r="E1315" i="11"/>
  <c r="E1296" i="11"/>
  <c r="E1297" i="11"/>
  <c r="E1299" i="11"/>
  <c r="E1300" i="11"/>
  <c r="E1301" i="11"/>
  <c r="E1302" i="11"/>
  <c r="E1303" i="11"/>
  <c r="E1304" i="11"/>
  <c r="E1305" i="11"/>
  <c r="E1306" i="11"/>
  <c r="E1307" i="11"/>
  <c r="E1258" i="11"/>
  <c r="E1259" i="11"/>
  <c r="E1260" i="11"/>
  <c r="E1261" i="11"/>
  <c r="E1262" i="11"/>
  <c r="E1263" i="11"/>
  <c r="E1265" i="11"/>
  <c r="E1266" i="11"/>
  <c r="E1267" i="11"/>
  <c r="E1268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20" i="11"/>
  <c r="E1221" i="11"/>
  <c r="E1222" i="11"/>
  <c r="E1223" i="11"/>
  <c r="E1224" i="11"/>
  <c r="E1225" i="11"/>
  <c r="E1227" i="11"/>
  <c r="E1228" i="11"/>
  <c r="E1229" i="11"/>
  <c r="E1230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09" i="11"/>
  <c r="E1210" i="11"/>
  <c r="E1211" i="11"/>
  <c r="E1212" i="11"/>
  <c r="E1214" i="11"/>
  <c r="E1215" i="11"/>
  <c r="E1216" i="11"/>
  <c r="E1217" i="11"/>
  <c r="E1218" i="11"/>
  <c r="E1183" i="11"/>
  <c r="E1184" i="11"/>
  <c r="E1185" i="11"/>
  <c r="E1186" i="11"/>
  <c r="E1187" i="11"/>
  <c r="E1188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164" i="11"/>
  <c r="E1165" i="11"/>
  <c r="E1166" i="11"/>
  <c r="E1167" i="11"/>
  <c r="E1168" i="11"/>
  <c r="E1169" i="11"/>
  <c r="E1170" i="11"/>
  <c r="E1173" i="11"/>
  <c r="E1174" i="11"/>
  <c r="E1175" i="11"/>
  <c r="E1176" i="11"/>
  <c r="E1177" i="11"/>
  <c r="E1178" i="11"/>
  <c r="E1179" i="11"/>
  <c r="E1180" i="11"/>
  <c r="E1181" i="11"/>
  <c r="E1138" i="11"/>
  <c r="E1139" i="11"/>
  <c r="E1140" i="11"/>
  <c r="E1141" i="11"/>
  <c r="E1142" i="11"/>
  <c r="E1143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065" i="11"/>
  <c r="E1066" i="11"/>
  <c r="E1067" i="11"/>
  <c r="E1068" i="11"/>
  <c r="E1069" i="11"/>
  <c r="E1070" i="11"/>
  <c r="E1072" i="11"/>
  <c r="E1073" i="11"/>
  <c r="E1074" i="11"/>
  <c r="E1075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027" i="11"/>
  <c r="E1028" i="11"/>
  <c r="E1029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991" i="11"/>
  <c r="E992" i="11"/>
  <c r="E993" i="11"/>
  <c r="E994" i="11"/>
  <c r="E995" i="11"/>
  <c r="E996" i="11"/>
  <c r="E998" i="11"/>
  <c r="E999" i="11"/>
  <c r="E1000" i="11"/>
  <c r="E1001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955" i="11"/>
  <c r="E956" i="11"/>
  <c r="E957" i="11"/>
  <c r="E958" i="11"/>
  <c r="E959" i="11"/>
  <c r="E960" i="11"/>
  <c r="E961" i="11"/>
  <c r="E962" i="11"/>
  <c r="E964" i="11"/>
  <c r="E965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19" i="11"/>
  <c r="E920" i="11"/>
  <c r="E921" i="11"/>
  <c r="E922" i="11"/>
  <c r="E923" i="11"/>
  <c r="E924" i="11"/>
  <c r="E926" i="11"/>
  <c r="E927" i="11"/>
  <c r="E928" i="11"/>
  <c r="E929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884" i="11"/>
  <c r="E885" i="11"/>
  <c r="E886" i="11"/>
  <c r="E887" i="11"/>
  <c r="E888" i="11"/>
  <c r="E889" i="11"/>
  <c r="E891" i="11"/>
  <c r="E892" i="11"/>
  <c r="E893" i="11"/>
  <c r="E894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861" i="11"/>
  <c r="E862" i="11"/>
  <c r="E863" i="11"/>
  <c r="E864" i="11"/>
  <c r="E865" i="11"/>
  <c r="E866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39" i="11"/>
  <c r="E840" i="11"/>
  <c r="E841" i="11"/>
  <c r="E842" i="11"/>
  <c r="E843" i="11"/>
  <c r="E844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04" i="11"/>
  <c r="E805" i="11"/>
  <c r="E806" i="11"/>
  <c r="E807" i="11"/>
  <c r="E808" i="11"/>
  <c r="E809" i="11"/>
  <c r="E811" i="11"/>
  <c r="E812" i="11"/>
  <c r="E813" i="11"/>
  <c r="E814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769" i="11"/>
  <c r="E770" i="11"/>
  <c r="E771" i="11"/>
  <c r="E772" i="11"/>
  <c r="E773" i="11"/>
  <c r="E774" i="11"/>
  <c r="E776" i="11"/>
  <c r="E777" i="11"/>
  <c r="E778" i="11"/>
  <c r="E779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734" i="11"/>
  <c r="E735" i="11"/>
  <c r="E736" i="11"/>
  <c r="E737" i="11"/>
  <c r="E738" i="11"/>
  <c r="E739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60" i="11"/>
  <c r="E761" i="11"/>
  <c r="E762" i="11"/>
  <c r="E763" i="11"/>
  <c r="E764" i="11"/>
  <c r="E765" i="11"/>
  <c r="E766" i="11"/>
  <c r="E767" i="11"/>
  <c r="E701" i="11"/>
  <c r="E702" i="11"/>
  <c r="E703" i="11"/>
  <c r="E704" i="11"/>
  <c r="E705" i="11"/>
  <c r="E706" i="11"/>
  <c r="E707" i="11"/>
  <c r="E709" i="11"/>
  <c r="E710" i="11"/>
  <c r="E711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668" i="11"/>
  <c r="E669" i="11"/>
  <c r="E670" i="11"/>
  <c r="E671" i="11"/>
  <c r="E672" i="11"/>
  <c r="E673" i="11"/>
  <c r="E674" i="11"/>
  <c r="E676" i="11"/>
  <c r="E677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635" i="11"/>
  <c r="E636" i="11"/>
  <c r="E637" i="11"/>
  <c r="E638" i="11"/>
  <c r="E639" i="11"/>
  <c r="E640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60" i="11"/>
  <c r="E661" i="11"/>
  <c r="E662" i="11"/>
  <c r="E663" i="11"/>
  <c r="E664" i="11"/>
  <c r="E665" i="11"/>
  <c r="E666" i="11"/>
  <c r="E633" i="11"/>
  <c r="E631" i="11"/>
  <c r="E629" i="11"/>
  <c r="E627" i="11"/>
  <c r="E625" i="11"/>
  <c r="E623" i="11"/>
  <c r="E601" i="11"/>
  <c r="E602" i="11"/>
  <c r="E603" i="11"/>
  <c r="E604" i="11"/>
  <c r="E605" i="11"/>
  <c r="E606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573" i="11"/>
  <c r="E574" i="11"/>
  <c r="E576" i="11"/>
  <c r="E577" i="11"/>
  <c r="E578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553" i="11"/>
  <c r="E557" i="11"/>
  <c r="E558" i="11"/>
  <c r="E559" i="11"/>
  <c r="E554" i="11"/>
  <c r="E555" i="11"/>
  <c r="E556" i="11"/>
  <c r="E560" i="11"/>
  <c r="E543" i="11"/>
  <c r="E544" i="11"/>
  <c r="E545" i="11"/>
  <c r="E546" i="11"/>
  <c r="E547" i="11"/>
  <c r="E548" i="11"/>
  <c r="E549" i="11"/>
  <c r="E550" i="11"/>
  <c r="E551" i="11"/>
  <c r="E537" i="11"/>
  <c r="E538" i="11"/>
  <c r="E539" i="11"/>
  <c r="E540" i="11"/>
  <c r="E541" i="11"/>
  <c r="E526" i="11"/>
  <c r="E527" i="11"/>
  <c r="E528" i="11"/>
  <c r="E529" i="11"/>
  <c r="E530" i="11"/>
  <c r="E531" i="11"/>
  <c r="E532" i="11"/>
  <c r="E533" i="11"/>
  <c r="E534" i="11"/>
  <c r="E535" i="11"/>
  <c r="E515" i="11"/>
  <c r="E516" i="11"/>
  <c r="E517" i="11"/>
  <c r="E518" i="11"/>
  <c r="E519" i="11"/>
  <c r="E520" i="11"/>
  <c r="E521" i="11"/>
  <c r="E522" i="11"/>
  <c r="E523" i="11"/>
  <c r="E524" i="11"/>
  <c r="E504" i="11"/>
  <c r="E505" i="11"/>
  <c r="E506" i="11"/>
  <c r="E507" i="11"/>
  <c r="E508" i="11"/>
  <c r="E509" i="11"/>
  <c r="E510" i="11"/>
  <c r="E511" i="11"/>
  <c r="E512" i="11"/>
  <c r="E513" i="11"/>
  <c r="E493" i="11"/>
  <c r="E494" i="11"/>
  <c r="E495" i="11"/>
  <c r="E496" i="11"/>
  <c r="E497" i="11"/>
  <c r="E498" i="11"/>
  <c r="E499" i="11"/>
  <c r="E500" i="11"/>
  <c r="E501" i="11"/>
  <c r="E502" i="11"/>
  <c r="E471" i="11"/>
  <c r="E472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40" i="11"/>
  <c r="E441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18" i="11"/>
  <c r="E419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00" i="11"/>
  <c r="E401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368" i="11"/>
  <c r="E369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46" i="11"/>
  <c r="E347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14" i="11"/>
  <c r="E315" i="11"/>
  <c r="E317" i="11"/>
  <c r="E318" i="11"/>
  <c r="E319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297" i="11"/>
  <c r="E298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266" i="11"/>
  <c r="E267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49" i="11"/>
  <c r="E250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20" i="11"/>
  <c r="E221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03" i="11"/>
  <c r="E204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172" i="11"/>
  <c r="E173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155" i="11"/>
  <c r="E156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27" i="11"/>
  <c r="E128" i="11"/>
  <c r="E130" i="11"/>
  <c r="E131" i="11"/>
  <c r="E132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06" i="11"/>
  <c r="E107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85" i="11"/>
  <c r="E86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66" i="11"/>
  <c r="E67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48" i="11"/>
  <c r="E49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30" i="11"/>
  <c r="E31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12" i="11"/>
  <c r="E13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K72" i="10"/>
  <c r="J72" i="10"/>
  <c r="I72" i="10"/>
  <c r="H72" i="10"/>
  <c r="G72" i="10"/>
  <c r="F72" i="10"/>
  <c r="E72" i="10"/>
  <c r="D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72" i="10" s="1"/>
  <c r="F839" i="11" l="1"/>
  <c r="F939" i="11"/>
  <c r="F1093" i="11"/>
  <c r="F1077" i="11"/>
  <c r="F1135" i="11"/>
  <c r="F1114" i="11"/>
  <c r="F1146" i="11"/>
  <c r="F1255" i="11"/>
  <c r="F1258" i="11"/>
  <c r="F1353" i="11"/>
  <c r="F1383" i="11"/>
  <c r="F1375" i="11"/>
  <c r="F1408" i="11"/>
  <c r="F1400" i="11"/>
  <c r="F1391" i="11"/>
  <c r="F1415" i="11"/>
  <c r="F1456" i="11"/>
  <c r="F1443" i="11"/>
  <c r="F1470" i="11"/>
  <c r="F1503" i="11"/>
  <c r="F1490" i="11"/>
  <c r="F1522" i="11"/>
  <c r="F1552" i="11"/>
  <c r="F1544" i="11"/>
  <c r="F240" i="11"/>
  <c r="F382" i="11"/>
  <c r="F676" i="11"/>
  <c r="F716" i="11"/>
  <c r="F853" i="11"/>
  <c r="F868" i="11"/>
  <c r="F896" i="11"/>
  <c r="F981" i="11"/>
  <c r="F1022" i="11"/>
  <c r="F996" i="11"/>
  <c r="F1098" i="11"/>
  <c r="F1082" i="11"/>
  <c r="F1151" i="11"/>
  <c r="F1141" i="11"/>
  <c r="F1173" i="11"/>
  <c r="F1167" i="11"/>
  <c r="F1199" i="11"/>
  <c r="F1293" i="11"/>
  <c r="F1285" i="11"/>
  <c r="F1277" i="11"/>
  <c r="F1263" i="11"/>
  <c r="F1340" i="11"/>
  <c r="F1336" i="11"/>
  <c r="F1332" i="11"/>
  <c r="F1328" i="11"/>
  <c r="F1322" i="11"/>
  <c r="F1318" i="11"/>
  <c r="F1358" i="11"/>
  <c r="F1354" i="11"/>
  <c r="F1348" i="11"/>
  <c r="F1344" i="11"/>
  <c r="F1384" i="11"/>
  <c r="F1380" i="11"/>
  <c r="F1376" i="11"/>
  <c r="F1372" i="11"/>
  <c r="F1366" i="11"/>
  <c r="F1405" i="11"/>
  <c r="F1401" i="11"/>
  <c r="F1397" i="11"/>
  <c r="F1392" i="11"/>
  <c r="F1388" i="11"/>
  <c r="F1416" i="11"/>
  <c r="F1411" i="11"/>
  <c r="F1439" i="11"/>
  <c r="F1435" i="11"/>
  <c r="F1431" i="11"/>
  <c r="F1426" i="11"/>
  <c r="F1422" i="11"/>
  <c r="F1461" i="11"/>
  <c r="F1457" i="11"/>
  <c r="F1453" i="11"/>
  <c r="F1448" i="11"/>
  <c r="F1444" i="11"/>
  <c r="F1484" i="11"/>
  <c r="F1480" i="11"/>
  <c r="F1476" i="11"/>
  <c r="F1472" i="11"/>
  <c r="F1467" i="11"/>
  <c r="F1508" i="11"/>
  <c r="F1504" i="11"/>
  <c r="F1500" i="11"/>
  <c r="F1496" i="11"/>
  <c r="F1491" i="11"/>
  <c r="F1531" i="11"/>
  <c r="F1527" i="11"/>
  <c r="F1523" i="11"/>
  <c r="F1519" i="11"/>
  <c r="F1514" i="11"/>
  <c r="F1553" i="11"/>
  <c r="F1549" i="11"/>
  <c r="F1545" i="11"/>
  <c r="F1541" i="11"/>
  <c r="F1536" i="11"/>
  <c r="F635" i="11"/>
  <c r="F773" i="11"/>
  <c r="F911" i="11"/>
  <c r="F1119" i="11"/>
  <c r="F1162" i="11"/>
  <c r="F1247" i="11"/>
  <c r="F1221" i="11"/>
  <c r="F1300" i="11"/>
  <c r="F1347" i="11"/>
  <c r="F1371" i="11"/>
  <c r="F1434" i="11"/>
  <c r="F1425" i="11"/>
  <c r="F1460" i="11"/>
  <c r="F1452" i="11"/>
  <c r="F1483" i="11"/>
  <c r="F1475" i="11"/>
  <c r="F1507" i="11"/>
  <c r="F1495" i="11"/>
  <c r="F1526" i="11"/>
  <c r="F1513" i="11"/>
  <c r="F1539" i="11"/>
  <c r="F12" i="11"/>
  <c r="F825" i="11"/>
  <c r="F924" i="11"/>
  <c r="F967" i="11"/>
  <c r="F1063" i="11"/>
  <c r="F1070" i="11"/>
  <c r="F1130" i="11"/>
  <c r="F1109" i="11"/>
  <c r="F1157" i="11"/>
  <c r="F1205" i="11"/>
  <c r="F1183" i="11"/>
  <c r="F1215" i="11"/>
  <c r="F1210" i="11"/>
  <c r="F1250" i="11"/>
  <c r="F1242" i="11"/>
  <c r="F1234" i="11"/>
  <c r="F1229" i="11"/>
  <c r="F1287" i="11"/>
  <c r="F1279" i="11"/>
  <c r="F1271" i="11"/>
  <c r="F1266" i="11"/>
  <c r="F1261" i="11"/>
  <c r="F1314" i="11"/>
  <c r="F1338" i="11"/>
  <c r="F1334" i="11"/>
  <c r="F1330" i="11"/>
  <c r="F1326" i="11"/>
  <c r="F1320" i="11"/>
  <c r="F1360" i="11"/>
  <c r="F1356" i="11"/>
  <c r="F1352" i="11"/>
  <c r="F1346" i="11"/>
  <c r="F1386" i="11"/>
  <c r="F1382" i="11"/>
  <c r="F1378" i="11"/>
  <c r="F1374" i="11"/>
  <c r="F1370" i="11"/>
  <c r="F1364" i="11"/>
  <c r="F1407" i="11"/>
  <c r="F1403" i="11"/>
  <c r="F1399" i="11"/>
  <c r="F1395" i="11"/>
  <c r="F1390" i="11"/>
  <c r="F1418" i="11"/>
  <c r="F1414" i="11"/>
  <c r="F1441" i="11"/>
  <c r="F1437" i="11"/>
  <c r="F1433" i="11"/>
  <c r="F1429" i="11"/>
  <c r="F1424" i="11"/>
  <c r="F1463" i="11"/>
  <c r="F1459" i="11"/>
  <c r="F1455" i="11"/>
  <c r="F1451" i="11"/>
  <c r="F1446" i="11"/>
  <c r="F1486" i="11"/>
  <c r="F1482" i="11"/>
  <c r="F1478" i="11"/>
  <c r="F1474" i="11"/>
  <c r="F1469" i="11"/>
  <c r="F1465" i="11"/>
  <c r="F1506" i="11"/>
  <c r="F1502" i="11"/>
  <c r="F1498" i="11"/>
  <c r="F1493" i="11"/>
  <c r="F1489" i="11"/>
  <c r="F1529" i="11"/>
  <c r="F1525" i="11"/>
  <c r="F1521" i="11"/>
  <c r="F1516" i="11"/>
  <c r="F1512" i="11"/>
  <c r="F1551" i="11"/>
  <c r="F1547" i="11"/>
  <c r="F1543" i="11"/>
  <c r="F1538" i="11"/>
  <c r="F1534" i="11"/>
  <c r="F535" i="11"/>
  <c r="F591" i="11"/>
  <c r="F1009" i="11"/>
  <c r="F1043" i="11"/>
  <c r="F1194" i="11"/>
  <c r="F1239" i="11"/>
  <c r="F1304" i="11"/>
  <c r="F1310" i="11"/>
  <c r="F1357" i="11"/>
  <c r="F1379" i="11"/>
  <c r="F1365" i="11"/>
  <c r="F1404" i="11"/>
  <c r="F1396" i="11"/>
  <c r="F1419" i="11"/>
  <c r="F1438" i="11"/>
  <c r="F1430" i="11"/>
  <c r="F1447" i="11"/>
  <c r="F1479" i="11"/>
  <c r="F1466" i="11"/>
  <c r="F1499" i="11"/>
  <c r="F1530" i="11"/>
  <c r="F1518" i="11"/>
  <c r="F1548" i="11"/>
  <c r="F1535" i="11"/>
  <c r="F745" i="11"/>
  <c r="F801" i="11"/>
  <c r="F881" i="11"/>
  <c r="F953" i="11"/>
  <c r="F1054" i="11"/>
  <c r="F1033" i="11"/>
  <c r="F1087" i="11"/>
  <c r="F1125" i="11"/>
  <c r="F1178" i="11"/>
  <c r="F1218" i="11"/>
  <c r="F1253" i="11"/>
  <c r="F1245" i="11"/>
  <c r="F1237" i="11"/>
  <c r="F1223" i="11"/>
  <c r="F1290" i="11"/>
  <c r="F1282" i="11"/>
  <c r="F1274" i="11"/>
  <c r="F1306" i="11"/>
  <c r="F1302" i="11"/>
  <c r="F1312" i="11"/>
  <c r="F1359" i="11"/>
  <c r="F1355" i="11"/>
  <c r="F1349" i="11"/>
  <c r="F1345" i="11"/>
  <c r="F1385" i="11"/>
  <c r="F1381" i="11"/>
  <c r="F1377" i="11"/>
  <c r="F1373" i="11"/>
  <c r="F1367" i="11"/>
  <c r="F1363" i="11"/>
  <c r="F1406" i="11"/>
  <c r="F1402" i="11"/>
  <c r="F1398" i="11"/>
  <c r="F1393" i="11"/>
  <c r="F1389" i="11"/>
  <c r="F1417" i="11"/>
  <c r="F1413" i="11"/>
  <c r="F1440" i="11"/>
  <c r="F1436" i="11"/>
  <c r="F1432" i="11"/>
  <c r="F1428" i="11"/>
  <c r="F1423" i="11"/>
  <c r="F1462" i="11"/>
  <c r="F1458" i="11"/>
  <c r="F1454" i="11"/>
  <c r="F1449" i="11"/>
  <c r="F1445" i="11"/>
  <c r="F1485" i="11"/>
  <c r="F1481" i="11"/>
  <c r="F1477" i="11"/>
  <c r="F1473" i="11"/>
  <c r="F1468" i="11"/>
  <c r="F1509" i="11"/>
  <c r="F1505" i="11"/>
  <c r="F1501" i="11"/>
  <c r="F1497" i="11"/>
  <c r="F1492" i="11"/>
  <c r="F1528" i="11"/>
  <c r="F1524" i="11"/>
  <c r="F1520" i="11"/>
  <c r="F1515" i="11"/>
  <c r="F1511" i="11"/>
  <c r="F1550" i="11"/>
  <c r="F1546" i="11"/>
  <c r="F1542" i="11"/>
  <c r="F1537" i="11"/>
  <c r="F1533" i="11"/>
  <c r="F112" i="11"/>
  <c r="F285" i="11"/>
  <c r="F333" i="11"/>
  <c r="F359" i="11"/>
  <c r="F406" i="11"/>
  <c r="F423" i="11"/>
  <c r="F446" i="11"/>
  <c r="F487" i="11"/>
  <c r="F507" i="11"/>
  <c r="F523" i="11"/>
  <c r="F548" i="11"/>
  <c r="F560" i="11"/>
  <c r="F580" i="11"/>
  <c r="F612" i="11"/>
  <c r="F603" i="11"/>
  <c r="F623" i="11"/>
  <c r="F655" i="11"/>
  <c r="F644" i="11"/>
  <c r="F699" i="11"/>
  <c r="F687" i="11"/>
  <c r="F731" i="11"/>
  <c r="F724" i="11"/>
  <c r="F767" i="11"/>
  <c r="F752" i="11"/>
  <c r="F737" i="11"/>
  <c r="F795" i="11"/>
  <c r="F788" i="11"/>
  <c r="F837" i="11"/>
  <c r="F832" i="11"/>
  <c r="F831" i="11"/>
  <c r="F823" i="11"/>
  <c r="F816" i="11"/>
  <c r="F809" i="11"/>
  <c r="F859" i="11"/>
  <c r="F852" i="11"/>
  <c r="F847" i="11"/>
  <c r="F844" i="11"/>
  <c r="F880" i="11"/>
  <c r="F875" i="11"/>
  <c r="F873" i="11"/>
  <c r="F865" i="11"/>
  <c r="F917" i="11"/>
  <c r="F916" i="11"/>
  <c r="F908" i="11"/>
  <c r="F903" i="11"/>
  <c r="F901" i="11"/>
  <c r="F889" i="11"/>
  <c r="F887" i="11"/>
  <c r="F951" i="11"/>
  <c r="F945" i="11"/>
  <c r="F944" i="11"/>
  <c r="F937" i="11"/>
  <c r="F932" i="11"/>
  <c r="F929" i="11"/>
  <c r="F923" i="11"/>
  <c r="F988" i="11"/>
  <c r="F987" i="11"/>
  <c r="F980" i="11"/>
  <c r="F975" i="11"/>
  <c r="F972" i="11"/>
  <c r="F965" i="11"/>
  <c r="F960" i="11"/>
  <c r="F959" i="11"/>
  <c r="F1021" i="11"/>
  <c r="F1017" i="11"/>
  <c r="F1015" i="11"/>
  <c r="F1008" i="11"/>
  <c r="F1003" i="11"/>
  <c r="F1001" i="11"/>
  <c r="F993" i="11"/>
  <c r="F1061" i="11"/>
  <c r="F1059" i="11"/>
  <c r="F1058" i="11"/>
  <c r="F1053" i="11"/>
  <c r="F1049" i="11"/>
  <c r="F1047" i="11"/>
  <c r="F1042" i="11"/>
  <c r="F1038" i="11"/>
  <c r="F1037" i="11"/>
  <c r="F1031" i="11"/>
  <c r="F1027" i="11"/>
  <c r="F1101" i="11"/>
  <c r="F1099" i="11"/>
  <c r="F1097" i="11"/>
  <c r="F1095" i="11"/>
  <c r="F1094" i="11"/>
  <c r="F1091" i="11"/>
  <c r="F1090" i="11"/>
  <c r="F1089" i="11"/>
  <c r="F1086" i="11"/>
  <c r="F1085" i="11"/>
  <c r="F1083" i="11"/>
  <c r="F1081" i="11"/>
  <c r="F1079" i="11"/>
  <c r="F1078" i="11"/>
  <c r="F1075" i="11"/>
  <c r="F1074" i="11"/>
  <c r="F1069" i="11"/>
  <c r="F1066" i="11"/>
  <c r="F1065" i="11"/>
  <c r="F1134" i="11"/>
  <c r="F1133" i="11"/>
  <c r="F1131" i="11"/>
  <c r="F1129" i="11"/>
  <c r="F1127" i="11"/>
  <c r="F1126" i="11"/>
  <c r="F1123" i="11"/>
  <c r="F1122" i="11"/>
  <c r="F1121" i="11"/>
  <c r="F1117" i="11"/>
  <c r="F1115" i="11"/>
  <c r="F1113" i="11"/>
  <c r="F1111" i="11"/>
  <c r="F1110" i="11"/>
  <c r="F1107" i="11"/>
  <c r="F1106" i="11"/>
  <c r="F1105" i="11"/>
  <c r="F1161" i="11"/>
  <c r="F1159" i="11"/>
  <c r="F1158" i="11"/>
  <c r="F1155" i="11"/>
  <c r="F1154" i="11"/>
  <c r="F1153" i="11"/>
  <c r="F1150" i="11"/>
  <c r="F1149" i="11"/>
  <c r="F1147" i="11"/>
  <c r="F1143" i="11"/>
  <c r="F1142" i="11"/>
  <c r="F1139" i="11"/>
  <c r="F1181" i="11"/>
  <c r="F1179" i="11"/>
  <c r="F1177" i="11"/>
  <c r="F1175" i="11"/>
  <c r="F1174" i="11"/>
  <c r="F1170" i="11"/>
  <c r="F1169" i="11"/>
  <c r="F1166" i="11"/>
  <c r="F1165" i="11"/>
  <c r="F1207" i="11"/>
  <c r="F1206" i="11"/>
  <c r="F1203" i="11"/>
  <c r="F1202" i="11"/>
  <c r="F1201" i="11"/>
  <c r="F1198" i="11"/>
  <c r="F1197" i="11"/>
  <c r="F1195" i="11"/>
  <c r="F1193" i="11"/>
  <c r="F1191" i="11"/>
  <c r="F1187" i="11"/>
  <c r="F1186" i="11"/>
  <c r="F1185" i="11"/>
  <c r="F1217" i="11"/>
  <c r="F1214" i="11"/>
  <c r="F1211" i="11"/>
  <c r="F1209" i="11"/>
  <c r="F1254" i="11"/>
  <c r="F1251" i="11"/>
  <c r="F1249" i="11"/>
  <c r="F1246" i="11"/>
  <c r="F1243" i="11"/>
  <c r="F1241" i="11"/>
  <c r="F1238" i="11"/>
  <c r="F1235" i="11"/>
  <c r="F1233" i="11"/>
  <c r="F1230" i="11"/>
  <c r="F1227" i="11"/>
  <c r="F1225" i="11"/>
  <c r="F1222" i="11"/>
  <c r="F1294" i="11"/>
  <c r="F1291" i="11"/>
  <c r="F1289" i="11"/>
  <c r="F1286" i="11"/>
  <c r="F1283" i="11"/>
  <c r="F1281" i="11"/>
  <c r="F1278" i="11"/>
  <c r="F1275" i="11"/>
  <c r="F1273" i="11"/>
  <c r="F1270" i="11"/>
  <c r="F1267" i="11"/>
  <c r="F1265" i="11"/>
  <c r="F1262" i="11"/>
  <c r="F1259" i="11"/>
  <c r="F1307" i="11"/>
  <c r="F1305" i="11"/>
  <c r="F1303" i="11"/>
  <c r="F1301" i="11"/>
  <c r="F1299" i="11"/>
  <c r="F1297" i="11"/>
  <c r="F1315" i="11"/>
  <c r="F1311" i="11"/>
  <c r="F1309" i="11"/>
  <c r="F1341" i="11"/>
  <c r="F1339" i="11"/>
  <c r="F1337" i="11"/>
  <c r="F1335" i="11"/>
  <c r="F1333" i="11"/>
  <c r="F1331" i="11"/>
  <c r="F1329" i="11"/>
  <c r="F1327" i="11"/>
  <c r="F1325" i="11"/>
  <c r="F1321" i="11"/>
  <c r="F1319" i="11"/>
  <c r="F1317" i="11"/>
  <c r="F1343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3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1" i="11"/>
  <c r="F30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49" i="11"/>
  <c r="F48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7" i="11"/>
  <c r="F66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6" i="11"/>
  <c r="F85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1" i="11"/>
  <c r="F110" i="11"/>
  <c r="F109" i="11"/>
  <c r="F107" i="11"/>
  <c r="F106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2" i="11"/>
  <c r="F131" i="11"/>
  <c r="F130" i="11"/>
  <c r="F128" i="11"/>
  <c r="F127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6" i="11"/>
  <c r="F155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3" i="11"/>
  <c r="F172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4" i="11"/>
  <c r="F203" i="11"/>
  <c r="F247" i="11"/>
  <c r="F246" i="11"/>
  <c r="F245" i="11"/>
  <c r="F244" i="11"/>
  <c r="F243" i="11"/>
  <c r="F242" i="11"/>
  <c r="F241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1" i="11"/>
  <c r="F220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0" i="11"/>
  <c r="F249" i="11"/>
  <c r="F295" i="11"/>
  <c r="F294" i="11"/>
  <c r="F293" i="11"/>
  <c r="F292" i="11"/>
  <c r="F291" i="11"/>
  <c r="F290" i="11"/>
  <c r="F289" i="11"/>
  <c r="F288" i="11"/>
  <c r="F287" i="11"/>
  <c r="F286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7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8" i="11"/>
  <c r="F297" i="11"/>
  <c r="F344" i="11"/>
  <c r="F343" i="11"/>
  <c r="F342" i="11"/>
  <c r="F341" i="11"/>
  <c r="F340" i="11"/>
  <c r="F339" i="11"/>
  <c r="F338" i="11"/>
  <c r="F337" i="11"/>
  <c r="F336" i="11"/>
  <c r="F335" i="11"/>
  <c r="F334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19" i="11"/>
  <c r="F318" i="11"/>
  <c r="F317" i="11"/>
  <c r="F315" i="11"/>
  <c r="F314" i="11"/>
  <c r="F366" i="11"/>
  <c r="F365" i="11"/>
  <c r="F364" i="11"/>
  <c r="F363" i="11"/>
  <c r="F362" i="11"/>
  <c r="F361" i="11"/>
  <c r="F360" i="11"/>
  <c r="F358" i="11"/>
  <c r="F357" i="11"/>
  <c r="F356" i="11"/>
  <c r="F355" i="11"/>
  <c r="F354" i="11"/>
  <c r="F353" i="11"/>
  <c r="F352" i="11"/>
  <c r="F351" i="11"/>
  <c r="F350" i="11"/>
  <c r="F349" i="11"/>
  <c r="F347" i="11"/>
  <c r="F346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1" i="11"/>
  <c r="F380" i="11"/>
  <c r="F379" i="11"/>
  <c r="F378" i="11"/>
  <c r="F377" i="11"/>
  <c r="F376" i="11"/>
  <c r="F375" i="11"/>
  <c r="F374" i="11"/>
  <c r="F373" i="11"/>
  <c r="F372" i="11"/>
  <c r="F371" i="11"/>
  <c r="F369" i="11"/>
  <c r="F368" i="11"/>
  <c r="F416" i="11"/>
  <c r="F415" i="11"/>
  <c r="F414" i="11"/>
  <c r="F413" i="11"/>
  <c r="F412" i="11"/>
  <c r="F411" i="11"/>
  <c r="F410" i="11"/>
  <c r="F409" i="11"/>
  <c r="F408" i="11"/>
  <c r="F407" i="11"/>
  <c r="F405" i="11"/>
  <c r="F404" i="11"/>
  <c r="F403" i="11"/>
  <c r="F401" i="11"/>
  <c r="F400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2" i="11"/>
  <c r="F421" i="11"/>
  <c r="F419" i="11"/>
  <c r="F418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5" i="11"/>
  <c r="F444" i="11"/>
  <c r="F443" i="11"/>
  <c r="F441" i="11"/>
  <c r="F491" i="11"/>
  <c r="F490" i="11"/>
  <c r="F489" i="11"/>
  <c r="F488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2" i="11"/>
  <c r="F471" i="11"/>
  <c r="F502" i="11"/>
  <c r="F501" i="11"/>
  <c r="F500" i="11"/>
  <c r="F499" i="11"/>
  <c r="F498" i="11"/>
  <c r="F497" i="11"/>
  <c r="F496" i="11"/>
  <c r="F495" i="11"/>
  <c r="F494" i="11"/>
  <c r="F493" i="11"/>
  <c r="F513" i="11"/>
  <c r="F512" i="11"/>
  <c r="F511" i="11"/>
  <c r="F510" i="11"/>
  <c r="F509" i="11"/>
  <c r="F508" i="11"/>
  <c r="F506" i="11"/>
  <c r="F505" i="11"/>
  <c r="F504" i="11"/>
  <c r="F524" i="11"/>
  <c r="F522" i="11"/>
  <c r="F521" i="11"/>
  <c r="F520" i="11"/>
  <c r="F519" i="11"/>
  <c r="F518" i="11"/>
  <c r="F517" i="11"/>
  <c r="F516" i="11"/>
  <c r="F515" i="11"/>
  <c r="F534" i="11"/>
  <c r="F533" i="11"/>
  <c r="F532" i="11"/>
  <c r="F531" i="11"/>
  <c r="F530" i="11"/>
  <c r="F529" i="11"/>
  <c r="F528" i="11"/>
  <c r="F527" i="11"/>
  <c r="F526" i="11"/>
  <c r="F541" i="11"/>
  <c r="F540" i="11"/>
  <c r="F539" i="11"/>
  <c r="F538" i="11"/>
  <c r="F537" i="11"/>
  <c r="F551" i="11"/>
  <c r="F550" i="11"/>
  <c r="F549" i="11"/>
  <c r="F547" i="11"/>
  <c r="F546" i="11"/>
  <c r="F545" i="11"/>
  <c r="F544" i="11"/>
  <c r="F543" i="11"/>
  <c r="F556" i="11"/>
  <c r="F555" i="11"/>
  <c r="F554" i="11"/>
  <c r="F559" i="11"/>
  <c r="F558" i="11"/>
  <c r="F557" i="11"/>
  <c r="F553" i="11"/>
  <c r="F599" i="11"/>
  <c r="F598" i="11"/>
  <c r="F597" i="11"/>
  <c r="F596" i="11"/>
  <c r="F595" i="11"/>
  <c r="F594" i="11"/>
  <c r="F593" i="11"/>
  <c r="F592" i="11"/>
  <c r="F590" i="11"/>
  <c r="F589" i="11"/>
  <c r="F588" i="11"/>
  <c r="F587" i="11"/>
  <c r="F586" i="11"/>
  <c r="F585" i="11"/>
  <c r="F584" i="11"/>
  <c r="F583" i="11"/>
  <c r="F582" i="11"/>
  <c r="F581" i="11"/>
  <c r="F578" i="11"/>
  <c r="F577" i="11"/>
  <c r="F576" i="11"/>
  <c r="F574" i="11"/>
  <c r="F573" i="11"/>
  <c r="F621" i="11"/>
  <c r="F620" i="11"/>
  <c r="F619" i="11"/>
  <c r="F618" i="11"/>
  <c r="F617" i="11"/>
  <c r="F616" i="11"/>
  <c r="F615" i="11"/>
  <c r="F614" i="11"/>
  <c r="F613" i="11"/>
  <c r="F611" i="11"/>
  <c r="F610" i="11"/>
  <c r="F609" i="11"/>
  <c r="F608" i="11"/>
  <c r="F606" i="11"/>
  <c r="F605" i="11"/>
  <c r="F604" i="11"/>
  <c r="F602" i="11"/>
  <c r="F601" i="11"/>
  <c r="F625" i="11"/>
  <c r="F624" i="11" s="1"/>
  <c r="F22" i="17" s="1"/>
  <c r="F627" i="11"/>
  <c r="F626" i="11" s="1"/>
  <c r="F21" i="12" s="1"/>
  <c r="F629" i="11"/>
  <c r="F631" i="11"/>
  <c r="F633" i="11"/>
  <c r="F666" i="11"/>
  <c r="F665" i="11"/>
  <c r="F664" i="11"/>
  <c r="F663" i="11"/>
  <c r="F662" i="11"/>
  <c r="F661" i="11"/>
  <c r="F660" i="11"/>
  <c r="F658" i="11"/>
  <c r="F657" i="11"/>
  <c r="F656" i="11"/>
  <c r="F654" i="11"/>
  <c r="F653" i="11"/>
  <c r="F652" i="11"/>
  <c r="F651" i="11"/>
  <c r="F650" i="11"/>
  <c r="F649" i="11"/>
  <c r="F648" i="11"/>
  <c r="F647" i="11"/>
  <c r="F646" i="11"/>
  <c r="F645" i="11"/>
  <c r="F643" i="11"/>
  <c r="F642" i="11"/>
  <c r="F640" i="11"/>
  <c r="F639" i="11"/>
  <c r="F638" i="11"/>
  <c r="F637" i="11"/>
  <c r="F636" i="11"/>
  <c r="F698" i="11"/>
  <c r="F697" i="11"/>
  <c r="F696" i="11"/>
  <c r="F695" i="11"/>
  <c r="F694" i="11"/>
  <c r="F693" i="11"/>
  <c r="F692" i="11"/>
  <c r="F691" i="11"/>
  <c r="F690" i="11"/>
  <c r="F689" i="11"/>
  <c r="F688" i="11"/>
  <c r="F686" i="11"/>
  <c r="F685" i="11"/>
  <c r="F684" i="11"/>
  <c r="F683" i="11"/>
  <c r="F682" i="11"/>
  <c r="F681" i="11"/>
  <c r="F680" i="11"/>
  <c r="F679" i="11"/>
  <c r="F677" i="11"/>
  <c r="F674" i="11"/>
  <c r="F673" i="11"/>
  <c r="F672" i="11"/>
  <c r="F671" i="11"/>
  <c r="F670" i="11"/>
  <c r="F669" i="11"/>
  <c r="F668" i="11"/>
  <c r="F732" i="11"/>
  <c r="F730" i="11"/>
  <c r="F729" i="11"/>
  <c r="F728" i="11"/>
  <c r="F727" i="11"/>
  <c r="F726" i="11"/>
  <c r="F725" i="11"/>
  <c r="F723" i="11"/>
  <c r="F722" i="11"/>
  <c r="F721" i="11"/>
  <c r="F720" i="11"/>
  <c r="F719" i="11"/>
  <c r="F718" i="11"/>
  <c r="F717" i="11"/>
  <c r="F715" i="11"/>
  <c r="F714" i="11"/>
  <c r="F713" i="11"/>
  <c r="F711" i="11"/>
  <c r="F710" i="11"/>
  <c r="F709" i="11"/>
  <c r="F707" i="11"/>
  <c r="F706" i="11"/>
  <c r="F705" i="11"/>
  <c r="F704" i="11"/>
  <c r="F703" i="11"/>
  <c r="F702" i="11"/>
  <c r="F766" i="11"/>
  <c r="F765" i="11"/>
  <c r="F764" i="11"/>
  <c r="F763" i="11"/>
  <c r="F762" i="11"/>
  <c r="F761" i="11"/>
  <c r="F760" i="11"/>
  <c r="F758" i="11"/>
  <c r="F757" i="11"/>
  <c r="F756" i="11"/>
  <c r="F755" i="11"/>
  <c r="F754" i="11"/>
  <c r="F753" i="11"/>
  <c r="F751" i="11"/>
  <c r="F750" i="11"/>
  <c r="F749" i="11"/>
  <c r="F748" i="11"/>
  <c r="F747" i="11"/>
  <c r="F746" i="11"/>
  <c r="F744" i="11"/>
  <c r="F743" i="11"/>
  <c r="F742" i="11"/>
  <c r="F741" i="11"/>
  <c r="F739" i="11"/>
  <c r="F738" i="11"/>
  <c r="F736" i="11"/>
  <c r="F735" i="11"/>
  <c r="F734" i="11"/>
  <c r="F802" i="11"/>
  <c r="F800" i="11"/>
  <c r="F799" i="11"/>
  <c r="F798" i="11"/>
  <c r="F797" i="11"/>
  <c r="F796" i="11"/>
  <c r="F794" i="11"/>
  <c r="F793" i="11"/>
  <c r="F792" i="11"/>
  <c r="F791" i="11"/>
  <c r="F790" i="11"/>
  <c r="F789" i="11"/>
  <c r="F787" i="11"/>
  <c r="F786" i="11"/>
  <c r="F785" i="11"/>
  <c r="F784" i="11"/>
  <c r="F783" i="11"/>
  <c r="F782" i="11"/>
  <c r="F781" i="11"/>
  <c r="F779" i="11"/>
  <c r="F778" i="11"/>
  <c r="F777" i="11"/>
  <c r="F776" i="11"/>
  <c r="F774" i="11"/>
  <c r="F772" i="11"/>
  <c r="F771" i="11"/>
  <c r="F770" i="11"/>
  <c r="F836" i="11"/>
  <c r="F835" i="11"/>
  <c r="F834" i="11"/>
  <c r="F833" i="11"/>
  <c r="F830" i="11"/>
  <c r="F829" i="11"/>
  <c r="F828" i="11"/>
  <c r="F827" i="11"/>
  <c r="F826" i="11"/>
  <c r="F824" i="11"/>
  <c r="F822" i="11"/>
  <c r="F821" i="11"/>
  <c r="F820" i="11"/>
  <c r="F819" i="11"/>
  <c r="F818" i="11"/>
  <c r="F817" i="11"/>
  <c r="F814" i="11"/>
  <c r="F813" i="11"/>
  <c r="F812" i="11"/>
  <c r="F811" i="11"/>
  <c r="F808" i="11"/>
  <c r="F807" i="11"/>
  <c r="F806" i="11"/>
  <c r="F805" i="11"/>
  <c r="F804" i="11"/>
  <c r="F858" i="11"/>
  <c r="F857" i="11"/>
  <c r="F856" i="11"/>
  <c r="F855" i="11"/>
  <c r="F854" i="11"/>
  <c r="F851" i="11"/>
  <c r="F850" i="11"/>
  <c r="F849" i="11"/>
  <c r="F848" i="11"/>
  <c r="F846" i="11"/>
  <c r="F843" i="11"/>
  <c r="F842" i="11"/>
  <c r="F841" i="11"/>
  <c r="F840" i="11"/>
  <c r="F882" i="11"/>
  <c r="F879" i="11"/>
  <c r="F878" i="11"/>
  <c r="F877" i="11"/>
  <c r="F876" i="11"/>
  <c r="F874" i="11"/>
  <c r="F872" i="11"/>
  <c r="F871" i="11"/>
  <c r="F870" i="11"/>
  <c r="F869" i="11"/>
  <c r="F866" i="11"/>
  <c r="F864" i="11"/>
  <c r="F863" i="11"/>
  <c r="F862" i="11"/>
  <c r="F861" i="11"/>
  <c r="F915" i="11"/>
  <c r="F914" i="11"/>
  <c r="F913" i="11"/>
  <c r="F912" i="11"/>
  <c r="F910" i="11"/>
  <c r="F909" i="11"/>
  <c r="F907" i="11"/>
  <c r="F906" i="11"/>
  <c r="F905" i="11"/>
  <c r="F904" i="11"/>
  <c r="F902" i="11"/>
  <c r="F900" i="11"/>
  <c r="F899" i="11"/>
  <c r="F898" i="11"/>
  <c r="F897" i="11"/>
  <c r="F894" i="11"/>
  <c r="F893" i="11"/>
  <c r="F892" i="11"/>
  <c r="F891" i="11"/>
  <c r="F888" i="11"/>
  <c r="F886" i="11"/>
  <c r="F885" i="11"/>
  <c r="F884" i="11"/>
  <c r="F952" i="11"/>
  <c r="F950" i="11"/>
  <c r="F949" i="11"/>
  <c r="F948" i="11"/>
  <c r="F947" i="11"/>
  <c r="F946" i="11"/>
  <c r="F943" i="11"/>
  <c r="F942" i="11"/>
  <c r="F941" i="11"/>
  <c r="F940" i="11"/>
  <c r="F938" i="11"/>
  <c r="F936" i="11"/>
  <c r="F935" i="11"/>
  <c r="F934" i="11"/>
  <c r="F933" i="11"/>
  <c r="F931" i="11"/>
  <c r="F928" i="11"/>
  <c r="F927" i="11"/>
  <c r="F926" i="11"/>
  <c r="F922" i="11"/>
  <c r="F921" i="11"/>
  <c r="F920" i="11"/>
  <c r="F919" i="11"/>
  <c r="F989" i="11"/>
  <c r="F986" i="11"/>
  <c r="F985" i="11"/>
  <c r="F984" i="11"/>
  <c r="F983" i="11"/>
  <c r="F982" i="11"/>
  <c r="F979" i="11"/>
  <c r="F978" i="11"/>
  <c r="F977" i="11"/>
  <c r="F976" i="11"/>
  <c r="F974" i="11"/>
  <c r="F973" i="11"/>
  <c r="F971" i="11"/>
  <c r="F970" i="11"/>
  <c r="F969" i="11"/>
  <c r="F968" i="11"/>
  <c r="F964" i="11"/>
  <c r="F962" i="11"/>
  <c r="F961" i="11"/>
  <c r="F958" i="11"/>
  <c r="F957" i="11"/>
  <c r="F956" i="11"/>
  <c r="F955" i="11"/>
  <c r="F1025" i="11"/>
  <c r="F1024" i="11"/>
  <c r="F1023" i="11"/>
  <c r="F1020" i="11"/>
  <c r="F1019" i="11"/>
  <c r="F1018" i="11"/>
  <c r="F1016" i="11"/>
  <c r="F1014" i="11"/>
  <c r="F1013" i="11"/>
  <c r="F1012" i="11"/>
  <c r="F1011" i="11"/>
  <c r="F1010" i="11"/>
  <c r="F1007" i="11"/>
  <c r="F1006" i="11"/>
  <c r="F1005" i="11"/>
  <c r="F1004" i="11"/>
  <c r="F1000" i="11"/>
  <c r="F999" i="11"/>
  <c r="F998" i="11"/>
  <c r="F995" i="11"/>
  <c r="F994" i="11"/>
  <c r="F992" i="11"/>
  <c r="F1062" i="11"/>
  <c r="F1060" i="11"/>
  <c r="F1057" i="11"/>
  <c r="F1056" i="11"/>
  <c r="F1055" i="11"/>
  <c r="F1052" i="11"/>
  <c r="F1050" i="11"/>
  <c r="F1048" i="11"/>
  <c r="F1046" i="11"/>
  <c r="F1045" i="11"/>
  <c r="F1044" i="11"/>
  <c r="F1041" i="11"/>
  <c r="F1040" i="11"/>
  <c r="F1039" i="11"/>
  <c r="F1036" i="11"/>
  <c r="F1035" i="11"/>
  <c r="F1034" i="11"/>
  <c r="F1032" i="11"/>
  <c r="F1029" i="11"/>
  <c r="F1028" i="11"/>
  <c r="F1100" i="11"/>
  <c r="F1096" i="11"/>
  <c r="F1092" i="11"/>
  <c r="F1088" i="11"/>
  <c r="F1084" i="11"/>
  <c r="F1080" i="11"/>
  <c r="F1073" i="11"/>
  <c r="F1072" i="11"/>
  <c r="F1068" i="11"/>
  <c r="F1067" i="11"/>
  <c r="F1136" i="11"/>
  <c r="F1132" i="11"/>
  <c r="F1128" i="11"/>
  <c r="F1124" i="11"/>
  <c r="F1120" i="11"/>
  <c r="F1116" i="11"/>
  <c r="F1112" i="11"/>
  <c r="F1108" i="11"/>
  <c r="F1104" i="11"/>
  <c r="F1160" i="11"/>
  <c r="F1156" i="11"/>
  <c r="F1152" i="11"/>
  <c r="F1148" i="11"/>
  <c r="F1140" i="11"/>
  <c r="F1180" i="11"/>
  <c r="F1176" i="11"/>
  <c r="F1168" i="11"/>
  <c r="F1204" i="11"/>
  <c r="F1200" i="11"/>
  <c r="F1196" i="11"/>
  <c r="F1192" i="11"/>
  <c r="F1188" i="11"/>
  <c r="F1184" i="11"/>
  <c r="F1216" i="11"/>
  <c r="F1212" i="11"/>
  <c r="F1256" i="11"/>
  <c r="F1252" i="11"/>
  <c r="F1248" i="11"/>
  <c r="F1244" i="11"/>
  <c r="F1240" i="11"/>
  <c r="F1236" i="11"/>
  <c r="F1232" i="11"/>
  <c r="F1228" i="11"/>
  <c r="F1224" i="11"/>
  <c r="F1220" i="11"/>
  <c r="F1292" i="11"/>
  <c r="F1288" i="11"/>
  <c r="F1284" i="11"/>
  <c r="F1280" i="11"/>
  <c r="F1276" i="11"/>
  <c r="F1272" i="11"/>
  <c r="F1268" i="11"/>
  <c r="F1296" i="11"/>
  <c r="F43" i="12"/>
  <c r="F70" i="12"/>
  <c r="F91" i="12"/>
  <c r="F103" i="12"/>
  <c r="F180" i="12"/>
  <c r="F186" i="12"/>
  <c r="F230" i="12"/>
  <c r="F243" i="12"/>
  <c r="F46" i="12"/>
  <c r="F42" i="12"/>
  <c r="E41" i="12"/>
  <c r="D37" i="12" s="1"/>
  <c r="E37" i="12" s="1"/>
  <c r="L10" i="8" s="1"/>
  <c r="F59" i="12"/>
  <c r="F77" i="12"/>
  <c r="F73" i="12"/>
  <c r="F69" i="12"/>
  <c r="F94" i="12"/>
  <c r="F90" i="12"/>
  <c r="F110" i="12"/>
  <c r="F106" i="12"/>
  <c r="F119" i="12"/>
  <c r="F115" i="12"/>
  <c r="F131" i="12"/>
  <c r="F127" i="12"/>
  <c r="F145" i="12"/>
  <c r="F156" i="12"/>
  <c r="F151" i="12"/>
  <c r="F164" i="12"/>
  <c r="F160" i="12"/>
  <c r="F179" i="12"/>
  <c r="F189" i="12"/>
  <c r="F202" i="12"/>
  <c r="F198" i="12"/>
  <c r="F213" i="12"/>
  <c r="F229" i="12"/>
  <c r="F225" i="12"/>
  <c r="F250" i="12"/>
  <c r="F246" i="12"/>
  <c r="F116" i="12"/>
  <c r="F128" i="12"/>
  <c r="F165" i="12"/>
  <c r="F176" i="12"/>
  <c r="F199" i="12"/>
  <c r="F210" i="12"/>
  <c r="F251" i="12"/>
  <c r="F45" i="12"/>
  <c r="F62" i="12"/>
  <c r="F58" i="12"/>
  <c r="F76" i="12"/>
  <c r="F72" i="12"/>
  <c r="F93" i="12"/>
  <c r="F89" i="12"/>
  <c r="F109" i="12"/>
  <c r="F105" i="12"/>
  <c r="F118" i="12"/>
  <c r="F114" i="12"/>
  <c r="F130" i="12"/>
  <c r="F126" i="12"/>
  <c r="F144" i="12"/>
  <c r="F154" i="12"/>
  <c r="F150" i="12"/>
  <c r="F163" i="12"/>
  <c r="F159" i="12"/>
  <c r="F178" i="12"/>
  <c r="F192" i="12"/>
  <c r="F201" i="12"/>
  <c r="F197" i="12"/>
  <c r="F212" i="12"/>
  <c r="F234" i="12"/>
  <c r="F228" i="12"/>
  <c r="F224" i="12"/>
  <c r="F249" i="12"/>
  <c r="F47" i="12"/>
  <c r="F60" i="12"/>
  <c r="F74" i="12"/>
  <c r="F95" i="12"/>
  <c r="F107" i="12"/>
  <c r="F132" i="12"/>
  <c r="F146" i="12"/>
  <c r="F152" i="12"/>
  <c r="F161" i="12"/>
  <c r="F190" i="12"/>
  <c r="F214" i="12"/>
  <c r="F226" i="12"/>
  <c r="F247" i="12"/>
  <c r="F48" i="12"/>
  <c r="F44" i="12"/>
  <c r="F61" i="12"/>
  <c r="F65" i="12"/>
  <c r="F75" i="12"/>
  <c r="F71" i="12"/>
  <c r="F96" i="12"/>
  <c r="F92" i="12"/>
  <c r="F87" i="12"/>
  <c r="F108" i="12"/>
  <c r="F104" i="12"/>
  <c r="F117" i="12"/>
  <c r="F129" i="12"/>
  <c r="F147" i="12"/>
  <c r="F143" i="12"/>
  <c r="F153" i="12"/>
  <c r="F149" i="12"/>
  <c r="F162" i="12"/>
  <c r="F177" i="12"/>
  <c r="F191" i="12"/>
  <c r="F187" i="12"/>
  <c r="F200" i="12"/>
  <c r="F196" i="12"/>
  <c r="F211" i="12"/>
  <c r="F231" i="12"/>
  <c r="F227" i="12"/>
  <c r="F252" i="12"/>
  <c r="F248" i="12"/>
  <c r="F244" i="12"/>
  <c r="F54" i="19"/>
  <c r="F53" i="19" s="1"/>
  <c r="F19" i="19" s="1"/>
  <c r="E53" i="19"/>
  <c r="D19" i="19" s="1"/>
  <c r="E19" i="19" s="1"/>
  <c r="F91" i="19"/>
  <c r="F22" i="19" s="1"/>
  <c r="E115" i="19"/>
  <c r="D25" i="19" s="1"/>
  <c r="E25" i="19" s="1"/>
  <c r="F71" i="19"/>
  <c r="F20" i="19" s="1"/>
  <c r="F46" i="19"/>
  <c r="F27" i="19" s="1"/>
  <c r="F97" i="19"/>
  <c r="F23" i="19" s="1"/>
  <c r="F105" i="19"/>
  <c r="F24" i="19" s="1"/>
  <c r="F30" i="19"/>
  <c r="F26" i="19" s="1"/>
  <c r="F81" i="19"/>
  <c r="F21" i="19" s="1"/>
  <c r="E46" i="19"/>
  <c r="D27" i="19" s="1"/>
  <c r="E27" i="19" s="1"/>
  <c r="E50" i="19"/>
  <c r="D28" i="19" s="1"/>
  <c r="E28" i="19" s="1"/>
  <c r="E91" i="19"/>
  <c r="D22" i="19" s="1"/>
  <c r="E22" i="19" s="1"/>
  <c r="E105" i="19"/>
  <c r="D24" i="19" s="1"/>
  <c r="E24" i="19" s="1"/>
  <c r="F116" i="19"/>
  <c r="F115" i="19" s="1"/>
  <c r="F25" i="19" s="1"/>
  <c r="E30" i="19"/>
  <c r="D26" i="19" s="1"/>
  <c r="E26" i="19" s="1"/>
  <c r="L17" i="8" s="1"/>
  <c r="E81" i="19"/>
  <c r="D21" i="19" s="1"/>
  <c r="E21" i="19" s="1"/>
  <c r="E71" i="19"/>
  <c r="D20" i="19" s="1"/>
  <c r="E20" i="19" s="1"/>
  <c r="E97" i="19"/>
  <c r="D23" i="19" s="1"/>
  <c r="E23" i="19" s="1"/>
  <c r="F35" i="18"/>
  <c r="F34" i="18" s="1"/>
  <c r="E34" i="18"/>
  <c r="D30" i="18" s="1"/>
  <c r="E30" i="18" s="1"/>
  <c r="L16" i="8" s="1"/>
  <c r="F59" i="18"/>
  <c r="E58" i="18"/>
  <c r="D23" i="18" s="1"/>
  <c r="E23" i="18" s="1"/>
  <c r="F60" i="18"/>
  <c r="F51" i="18"/>
  <c r="F31" i="18" s="1"/>
  <c r="F110" i="18"/>
  <c r="F28" i="18" s="1"/>
  <c r="F102" i="18"/>
  <c r="F27" i="18" s="1"/>
  <c r="E120" i="18"/>
  <c r="D29" i="18" s="1"/>
  <c r="E29" i="18" s="1"/>
  <c r="E86" i="18"/>
  <c r="D25" i="18" s="1"/>
  <c r="E25" i="18" s="1"/>
  <c r="E110" i="18"/>
  <c r="D28" i="18" s="1"/>
  <c r="E28" i="18" s="1"/>
  <c r="F76" i="18"/>
  <c r="F24" i="18" s="1"/>
  <c r="F96" i="18"/>
  <c r="F26" i="18" s="1"/>
  <c r="F30" i="18"/>
  <c r="E51" i="18"/>
  <c r="D31" i="18" s="1"/>
  <c r="E31" i="18" s="1"/>
  <c r="E76" i="18"/>
  <c r="D24" i="18" s="1"/>
  <c r="E24" i="18" s="1"/>
  <c r="F89" i="18"/>
  <c r="F86" i="18" s="1"/>
  <c r="F25" i="18" s="1"/>
  <c r="E96" i="18"/>
  <c r="D26" i="18" s="1"/>
  <c r="E26" i="18" s="1"/>
  <c r="F121" i="18"/>
  <c r="F120" i="18" s="1"/>
  <c r="F29" i="18" s="1"/>
  <c r="E102" i="18"/>
  <c r="D27" i="18" s="1"/>
  <c r="E27" i="18" s="1"/>
  <c r="E55" i="18"/>
  <c r="D32" i="18" s="1"/>
  <c r="E32" i="18" s="1"/>
  <c r="F75" i="17"/>
  <c r="F74" i="17" s="1"/>
  <c r="E74" i="17"/>
  <c r="E69" i="17"/>
  <c r="D49" i="17" s="1"/>
  <c r="E49" i="17" s="1"/>
  <c r="E144" i="17"/>
  <c r="D46" i="17" s="1"/>
  <c r="E46" i="17" s="1"/>
  <c r="E65" i="17"/>
  <c r="D48" i="17" s="1"/>
  <c r="E48" i="17" s="1"/>
  <c r="F70" i="17"/>
  <c r="E126" i="17"/>
  <c r="D44" i="17" s="1"/>
  <c r="E44" i="17" s="1"/>
  <c r="F145" i="17"/>
  <c r="F110" i="17"/>
  <c r="F42" i="17" s="1"/>
  <c r="F69" i="17"/>
  <c r="F49" i="17" s="1"/>
  <c r="F92" i="17"/>
  <c r="F40" i="17" s="1"/>
  <c r="F120" i="17"/>
  <c r="F43" i="17" s="1"/>
  <c r="F128" i="17"/>
  <c r="F126" i="17" s="1"/>
  <c r="F44" i="17" s="1"/>
  <c r="F51" i="17"/>
  <c r="F47" i="17" s="1"/>
  <c r="F134" i="17"/>
  <c r="F45" i="17" s="1"/>
  <c r="F144" i="17"/>
  <c r="F46" i="17" s="1"/>
  <c r="F39" i="17"/>
  <c r="F102" i="17"/>
  <c r="F41" i="17" s="1"/>
  <c r="E51" i="17"/>
  <c r="D47" i="17" s="1"/>
  <c r="E47" i="17" s="1"/>
  <c r="L15" i="8" s="1"/>
  <c r="E134" i="17"/>
  <c r="D45" i="17" s="1"/>
  <c r="E45" i="17" s="1"/>
  <c r="F66" i="17"/>
  <c r="F65" i="17" s="1"/>
  <c r="F48" i="17" s="1"/>
  <c r="E102" i="17"/>
  <c r="D41" i="17" s="1"/>
  <c r="E41" i="17" s="1"/>
  <c r="E110" i="17"/>
  <c r="D42" i="17" s="1"/>
  <c r="E42" i="17" s="1"/>
  <c r="E120" i="17"/>
  <c r="D43" i="17" s="1"/>
  <c r="E43" i="17" s="1"/>
  <c r="D39" i="17"/>
  <c r="E39" i="17" s="1"/>
  <c r="E92" i="17"/>
  <c r="D40" i="17" s="1"/>
  <c r="E40" i="17" s="1"/>
  <c r="F37" i="16"/>
  <c r="F24" i="16" s="1"/>
  <c r="F26" i="16"/>
  <c r="F23" i="16" s="1"/>
  <c r="E37" i="16"/>
  <c r="D24" i="16" s="1"/>
  <c r="E24" i="16" s="1"/>
  <c r="E59" i="16"/>
  <c r="D21" i="16" s="1"/>
  <c r="E21" i="16" s="1"/>
  <c r="F42" i="16"/>
  <c r="F20" i="16" s="1"/>
  <c r="F69" i="16"/>
  <c r="F22" i="16" s="1"/>
  <c r="E69" i="16"/>
  <c r="D22" i="16" s="1"/>
  <c r="E22" i="16" s="1"/>
  <c r="F60" i="16"/>
  <c r="F59" i="16" s="1"/>
  <c r="F21" i="16" s="1"/>
  <c r="E26" i="16"/>
  <c r="D23" i="16" s="1"/>
  <c r="E23" i="16" s="1"/>
  <c r="P14" i="8" s="1"/>
  <c r="E42" i="16"/>
  <c r="D20" i="16" s="1"/>
  <c r="E20" i="16" s="1"/>
  <c r="F42" i="15"/>
  <c r="F41" i="15" s="1"/>
  <c r="F20" i="15" s="1"/>
  <c r="E41" i="15"/>
  <c r="D20" i="15" s="1"/>
  <c r="E20" i="15" s="1"/>
  <c r="E36" i="15"/>
  <c r="D24" i="15" s="1"/>
  <c r="E24" i="15" s="1"/>
  <c r="F37" i="15"/>
  <c r="F36" i="15" s="1"/>
  <c r="F24" i="15" s="1"/>
  <c r="F58" i="15"/>
  <c r="F21" i="15" s="1"/>
  <c r="F68" i="15"/>
  <c r="F22" i="15" s="1"/>
  <c r="F26" i="15"/>
  <c r="F23" i="15" s="1"/>
  <c r="E26" i="15"/>
  <c r="D23" i="15" s="1"/>
  <c r="E23" i="15" s="1"/>
  <c r="P13" i="8" s="1"/>
  <c r="E58" i="15"/>
  <c r="D21" i="15" s="1"/>
  <c r="E21" i="15" s="1"/>
  <c r="E68" i="15"/>
  <c r="D22" i="15" s="1"/>
  <c r="E22" i="15" s="1"/>
  <c r="F204" i="14"/>
  <c r="F201" i="14" s="1"/>
  <c r="F39" i="14" s="1"/>
  <c r="E201" i="14"/>
  <c r="D39" i="14" s="1"/>
  <c r="E39" i="14" s="1"/>
  <c r="F121" i="14"/>
  <c r="F32" i="14" s="1"/>
  <c r="E144" i="14"/>
  <c r="D34" i="14" s="1"/>
  <c r="E34" i="14" s="1"/>
  <c r="F151" i="14"/>
  <c r="F35" i="14" s="1"/>
  <c r="F144" i="14"/>
  <c r="F34" i="14" s="1"/>
  <c r="F214" i="14"/>
  <c r="F40" i="14" s="1"/>
  <c r="E224" i="14"/>
  <c r="D41" i="14" s="1"/>
  <c r="E41" i="14" s="1"/>
  <c r="F111" i="14"/>
  <c r="F31" i="14" s="1"/>
  <c r="F160" i="14"/>
  <c r="F36" i="14" s="1"/>
  <c r="F69" i="14"/>
  <c r="F44" i="14" s="1"/>
  <c r="F74" i="14"/>
  <c r="F29" i="14" s="1"/>
  <c r="F93" i="14"/>
  <c r="F30" i="14" s="1"/>
  <c r="F186" i="14"/>
  <c r="F38" i="14" s="1"/>
  <c r="F46" i="14"/>
  <c r="F42" i="14" s="1"/>
  <c r="F63" i="14"/>
  <c r="F43" i="14" s="1"/>
  <c r="F170" i="14"/>
  <c r="F37" i="14" s="1"/>
  <c r="F131" i="14"/>
  <c r="F33" i="14" s="1"/>
  <c r="E170" i="14"/>
  <c r="D37" i="14" s="1"/>
  <c r="E37" i="14" s="1"/>
  <c r="E63" i="14"/>
  <c r="D43" i="14" s="1"/>
  <c r="E43" i="14" s="1"/>
  <c r="E93" i="14"/>
  <c r="D30" i="14" s="1"/>
  <c r="E30" i="14" s="1"/>
  <c r="F224" i="14"/>
  <c r="F41" i="14" s="1"/>
  <c r="E69" i="14"/>
  <c r="D44" i="14" s="1"/>
  <c r="E44" i="14" s="1"/>
  <c r="E131" i="14"/>
  <c r="D33" i="14" s="1"/>
  <c r="E33" i="14" s="1"/>
  <c r="E151" i="14"/>
  <c r="D35" i="14" s="1"/>
  <c r="E35" i="14" s="1"/>
  <c r="E214" i="14"/>
  <c r="D40" i="14" s="1"/>
  <c r="E40" i="14" s="1"/>
  <c r="E111" i="14"/>
  <c r="D31" i="14" s="1"/>
  <c r="E31" i="14" s="1"/>
  <c r="E186" i="14"/>
  <c r="D38" i="14" s="1"/>
  <c r="E38" i="14" s="1"/>
  <c r="E46" i="14"/>
  <c r="D42" i="14" s="1"/>
  <c r="E42" i="14" s="1"/>
  <c r="P12" i="8" s="1"/>
  <c r="D29" i="14"/>
  <c r="E29" i="14" s="1"/>
  <c r="E121" i="14"/>
  <c r="D32" i="14" s="1"/>
  <c r="E32" i="14" s="1"/>
  <c r="E160" i="14"/>
  <c r="D36" i="14" s="1"/>
  <c r="E36" i="14" s="1"/>
  <c r="E114" i="13"/>
  <c r="D26" i="13" s="1"/>
  <c r="E26" i="13" s="1"/>
  <c r="F36" i="13"/>
  <c r="F32" i="13" s="1"/>
  <c r="F97" i="13"/>
  <c r="F24" i="13" s="1"/>
  <c r="E59" i="13"/>
  <c r="D34" i="13" s="1"/>
  <c r="E34" i="13" s="1"/>
  <c r="F160" i="13"/>
  <c r="F30" i="13" s="1"/>
  <c r="F59" i="13"/>
  <c r="F34" i="13" s="1"/>
  <c r="E123" i="13"/>
  <c r="D27" i="13" s="1"/>
  <c r="E27" i="13" s="1"/>
  <c r="F53" i="13"/>
  <c r="F33" i="13" s="1"/>
  <c r="F115" i="13"/>
  <c r="F114" i="13" s="1"/>
  <c r="F26" i="13" s="1"/>
  <c r="F148" i="13"/>
  <c r="F29" i="13" s="1"/>
  <c r="F81" i="13"/>
  <c r="F23" i="13" s="1"/>
  <c r="F138" i="13"/>
  <c r="F28" i="13" s="1"/>
  <c r="F168" i="13"/>
  <c r="F31" i="13" s="1"/>
  <c r="F63" i="13"/>
  <c r="F22" i="13" s="1"/>
  <c r="E53" i="13"/>
  <c r="D33" i="13" s="1"/>
  <c r="E33" i="13" s="1"/>
  <c r="E97" i="13"/>
  <c r="D24" i="13" s="1"/>
  <c r="E24" i="13" s="1"/>
  <c r="F126" i="13"/>
  <c r="F123" i="13" s="1"/>
  <c r="F27" i="13" s="1"/>
  <c r="E138" i="13"/>
  <c r="D28" i="13" s="1"/>
  <c r="E28" i="13" s="1"/>
  <c r="D22" i="13"/>
  <c r="E22" i="13" s="1"/>
  <c r="E160" i="13"/>
  <c r="D30" i="13" s="1"/>
  <c r="E30" i="13" s="1"/>
  <c r="E148" i="13"/>
  <c r="D29" i="13" s="1"/>
  <c r="E29" i="13" s="1"/>
  <c r="E36" i="13"/>
  <c r="D32" i="13" s="1"/>
  <c r="E32" i="13" s="1"/>
  <c r="P11" i="8" s="1"/>
  <c r="E81" i="13"/>
  <c r="D23" i="13" s="1"/>
  <c r="E23" i="13" s="1"/>
  <c r="D31" i="13"/>
  <c r="E31" i="13" s="1"/>
  <c r="F68" i="12"/>
  <c r="E67" i="12"/>
  <c r="F113" i="12"/>
  <c r="E112" i="12"/>
  <c r="E63" i="12"/>
  <c r="F64" i="12"/>
  <c r="E185" i="12"/>
  <c r="E208" i="12"/>
  <c r="E242" i="12"/>
  <c r="E85" i="12"/>
  <c r="E174" i="12"/>
  <c r="E141" i="12"/>
  <c r="E157" i="12"/>
  <c r="F86" i="12"/>
  <c r="E102" i="12"/>
  <c r="F142" i="12"/>
  <c r="E148" i="12"/>
  <c r="F158" i="12"/>
  <c r="F175" i="12"/>
  <c r="F174" i="12" s="1"/>
  <c r="F188" i="12"/>
  <c r="F209" i="12"/>
  <c r="E223" i="12"/>
  <c r="F245" i="12"/>
  <c r="E125" i="12"/>
  <c r="E57" i="12"/>
  <c r="E195" i="12"/>
  <c r="E265" i="11"/>
  <c r="F266" i="11"/>
  <c r="E1409" i="11"/>
  <c r="E439" i="11"/>
  <c r="E492" i="11"/>
  <c r="E954" i="11"/>
  <c r="F1410" i="11"/>
  <c r="N14" i="8"/>
  <c r="E65" i="11"/>
  <c r="E84" i="11"/>
  <c r="E248" i="11"/>
  <c r="E632" i="11"/>
  <c r="E1026" i="11"/>
  <c r="E29" i="11"/>
  <c r="E126" i="11"/>
  <c r="E171" i="11"/>
  <c r="E202" i="11"/>
  <c r="E399" i="11"/>
  <c r="F440" i="11"/>
  <c r="E470" i="11"/>
  <c r="E503" i="11"/>
  <c r="E525" i="11"/>
  <c r="E542" i="11"/>
  <c r="E624" i="11"/>
  <c r="E630" i="11"/>
  <c r="E634" i="11"/>
  <c r="F769" i="11"/>
  <c r="E768" i="11"/>
  <c r="E838" i="11"/>
  <c r="F1103" i="11"/>
  <c r="E1102" i="11"/>
  <c r="E1442" i="11"/>
  <c r="F1488" i="11"/>
  <c r="E1487" i="11"/>
  <c r="E572" i="11"/>
  <c r="E600" i="11"/>
  <c r="E11" i="11"/>
  <c r="E47" i="11"/>
  <c r="E105" i="11"/>
  <c r="E154" i="11"/>
  <c r="E219" i="11"/>
  <c r="E296" i="11"/>
  <c r="E536" i="11"/>
  <c r="E622" i="11"/>
  <c r="E626" i="11"/>
  <c r="F991" i="11"/>
  <c r="E990" i="11"/>
  <c r="E345" i="11"/>
  <c r="E417" i="11"/>
  <c r="E514" i="11"/>
  <c r="E552" i="11"/>
  <c r="E1137" i="11"/>
  <c r="F1138" i="11"/>
  <c r="F1260" i="11"/>
  <c r="E1257" i="11"/>
  <c r="E313" i="11"/>
  <c r="E367" i="11"/>
  <c r="E628" i="11"/>
  <c r="E667" i="11"/>
  <c r="F701" i="11"/>
  <c r="E700" i="11"/>
  <c r="E1163" i="11"/>
  <c r="F1164" i="11"/>
  <c r="E1295" i="11"/>
  <c r="E733" i="11"/>
  <c r="E803" i="11"/>
  <c r="E1308" i="11"/>
  <c r="E1316" i="11"/>
  <c r="E1361" i="11"/>
  <c r="E1387" i="11"/>
  <c r="E1420" i="11"/>
  <c r="E1182" i="11"/>
  <c r="E1464" i="11"/>
  <c r="E860" i="11"/>
  <c r="E883" i="11"/>
  <c r="E918" i="11"/>
  <c r="E1064" i="11"/>
  <c r="F1362" i="11"/>
  <c r="F1421" i="11"/>
  <c r="E1342" i="11"/>
  <c r="E1510" i="11"/>
  <c r="E1532" i="11"/>
  <c r="E1208" i="11"/>
  <c r="E1219" i="11"/>
  <c r="J13" i="8"/>
  <c r="N13" i="8"/>
  <c r="T18" i="8"/>
  <c r="F265" i="11" l="1"/>
  <c r="F15" i="17" s="1"/>
  <c r="F503" i="11"/>
  <c r="F18" i="13" s="1"/>
  <c r="F345" i="11"/>
  <c r="F84" i="11"/>
  <c r="F14" i="12" s="1"/>
  <c r="F700" i="11"/>
  <c r="F25" i="17" s="1"/>
  <c r="F1420" i="11"/>
  <c r="F26" i="14" s="1"/>
  <c r="F1163" i="11"/>
  <c r="F14" i="16" s="1"/>
  <c r="F768" i="11"/>
  <c r="F27" i="17" s="1"/>
  <c r="F439" i="11"/>
  <c r="F16" i="12" s="1"/>
  <c r="F1409" i="11"/>
  <c r="F525" i="11"/>
  <c r="F202" i="11"/>
  <c r="F14" i="18" s="1"/>
  <c r="F154" i="11"/>
  <c r="F12" i="19" s="1"/>
  <c r="F105" i="11"/>
  <c r="F954" i="11"/>
  <c r="F32" i="17" s="1"/>
  <c r="F803" i="11"/>
  <c r="F18" i="18" s="1"/>
  <c r="F733" i="11"/>
  <c r="F26" i="17" s="1"/>
  <c r="F552" i="11"/>
  <c r="F19" i="13" s="1"/>
  <c r="F141" i="12"/>
  <c r="F67" i="12"/>
  <c r="F102" i="12"/>
  <c r="F25" i="12" s="1"/>
  <c r="F157" i="12"/>
  <c r="F30" i="12" s="1"/>
  <c r="F85" i="12"/>
  <c r="F112" i="12"/>
  <c r="F223" i="12"/>
  <c r="F35" i="12" s="1"/>
  <c r="F41" i="12"/>
  <c r="F37" i="12" s="1"/>
  <c r="F185" i="12"/>
  <c r="F208" i="12"/>
  <c r="F39" i="12"/>
  <c r="F63" i="12"/>
  <c r="F148" i="12"/>
  <c r="F29" i="12" s="1"/>
  <c r="F125" i="12"/>
  <c r="F883" i="11"/>
  <c r="F30" i="17" s="1"/>
  <c r="F667" i="11"/>
  <c r="F219" i="11"/>
  <c r="F14" i="19" s="1"/>
  <c r="F1342" i="11"/>
  <c r="F17" i="15" s="1"/>
  <c r="F1532" i="11"/>
  <c r="F28" i="14" s="1"/>
  <c r="F242" i="12"/>
  <c r="F1361" i="11"/>
  <c r="F18" i="15" s="1"/>
  <c r="F990" i="11"/>
  <c r="F33" i="17" s="1"/>
  <c r="F1102" i="11"/>
  <c r="F36" i="17" s="1"/>
  <c r="F195" i="12"/>
  <c r="F57" i="12"/>
  <c r="F38" i="12" s="1"/>
  <c r="F634" i="11"/>
  <c r="F23" i="17" s="1"/>
  <c r="F1442" i="11"/>
  <c r="F37" i="17" s="1"/>
  <c r="F632" i="11"/>
  <c r="F18" i="19" s="1"/>
  <c r="F628" i="11"/>
  <c r="F22" i="14" s="1"/>
  <c r="F399" i="11"/>
  <c r="F17" i="14" s="1"/>
  <c r="F1064" i="11"/>
  <c r="F35" i="17" s="1"/>
  <c r="F622" i="11"/>
  <c r="F17" i="18" s="1"/>
  <c r="F1464" i="11"/>
  <c r="F21" i="18" s="1"/>
  <c r="F1182" i="11"/>
  <c r="F15" i="16" s="1"/>
  <c r="F11" i="11"/>
  <c r="F12" i="14" s="1"/>
  <c r="F1387" i="11"/>
  <c r="F25" i="14" s="1"/>
  <c r="F1257" i="11"/>
  <c r="F24" i="14" s="1"/>
  <c r="F838" i="11"/>
  <c r="F21" i="17" s="1"/>
  <c r="F1137" i="11"/>
  <c r="F13" i="16" s="1"/>
  <c r="F1487" i="11"/>
  <c r="F22" i="18" s="1"/>
  <c r="F1295" i="11"/>
  <c r="F14" i="15" s="1"/>
  <c r="F1219" i="11"/>
  <c r="F23" i="14" s="1"/>
  <c r="F918" i="11"/>
  <c r="F31" i="17" s="1"/>
  <c r="F860" i="11"/>
  <c r="F29" i="17" s="1"/>
  <c r="F630" i="11"/>
  <c r="F20" i="13" s="1"/>
  <c r="F600" i="11"/>
  <c r="F15" i="19" s="1"/>
  <c r="W17" i="8" s="1"/>
  <c r="F572" i="11"/>
  <c r="F12" i="15" s="1"/>
  <c r="F542" i="11"/>
  <c r="F20" i="17" s="1"/>
  <c r="F536" i="11"/>
  <c r="F21" i="14" s="1"/>
  <c r="F514" i="11"/>
  <c r="F18" i="17" s="1"/>
  <c r="F492" i="11"/>
  <c r="F17" i="13" s="1"/>
  <c r="F470" i="11"/>
  <c r="F17" i="12" s="1"/>
  <c r="F417" i="11"/>
  <c r="F14" i="13" s="1"/>
  <c r="F367" i="11"/>
  <c r="F16" i="14" s="1"/>
  <c r="F313" i="11"/>
  <c r="F13" i="17" s="1"/>
  <c r="F296" i="11"/>
  <c r="F16" i="17" s="1"/>
  <c r="F248" i="11"/>
  <c r="F14" i="17" s="1"/>
  <c r="F171" i="11"/>
  <c r="F13" i="18" s="1"/>
  <c r="F126" i="11"/>
  <c r="F12" i="17" s="1"/>
  <c r="F65" i="11"/>
  <c r="F13" i="13" s="1"/>
  <c r="F47" i="11"/>
  <c r="F13" i="12" s="1"/>
  <c r="F29" i="11"/>
  <c r="F13" i="14" s="1"/>
  <c r="F1316" i="11"/>
  <c r="F16" i="15" s="1"/>
  <c r="F1308" i="11"/>
  <c r="F15" i="15" s="1"/>
  <c r="F1208" i="11"/>
  <c r="F16" i="16" s="1"/>
  <c r="F1026" i="11"/>
  <c r="F34" i="17" s="1"/>
  <c r="F1510" i="11"/>
  <c r="F38" i="17" s="1"/>
  <c r="F24" i="17"/>
  <c r="F19" i="17"/>
  <c r="F15" i="14"/>
  <c r="F14" i="14"/>
  <c r="D21" i="18"/>
  <c r="E21" i="18" s="1"/>
  <c r="D25" i="14"/>
  <c r="E25" i="14" s="1"/>
  <c r="D18" i="15"/>
  <c r="E18" i="15" s="1"/>
  <c r="F19" i="16"/>
  <c r="D17" i="15"/>
  <c r="E17" i="15" s="1"/>
  <c r="D16" i="15"/>
  <c r="E16" i="15" s="1"/>
  <c r="D28" i="14"/>
  <c r="E28" i="14" s="1"/>
  <c r="D26" i="14"/>
  <c r="E26" i="14" s="1"/>
  <c r="D37" i="17"/>
  <c r="E37" i="17" s="1"/>
  <c r="D19" i="16"/>
  <c r="E19" i="16" s="1"/>
  <c r="D23" i="14"/>
  <c r="E23" i="14" s="1"/>
  <c r="D29" i="17"/>
  <c r="E29" i="17" s="1"/>
  <c r="D15" i="16"/>
  <c r="E15" i="16" s="1"/>
  <c r="D14" i="16"/>
  <c r="E14" i="16" s="1"/>
  <c r="D24" i="17"/>
  <c r="E24" i="17" s="1"/>
  <c r="D24" i="14"/>
  <c r="E24" i="14" s="1"/>
  <c r="D13" i="16"/>
  <c r="E13" i="16" s="1"/>
  <c r="D36" i="17"/>
  <c r="E36" i="17" s="1"/>
  <c r="D35" i="17"/>
  <c r="E35" i="17" s="1"/>
  <c r="D31" i="17"/>
  <c r="E31" i="17" s="1"/>
  <c r="D30" i="17"/>
  <c r="E30" i="17" s="1"/>
  <c r="D26" i="17"/>
  <c r="E26" i="17" s="1"/>
  <c r="D25" i="17"/>
  <c r="E25" i="17" s="1"/>
  <c r="D22" i="14"/>
  <c r="E22" i="14" s="1"/>
  <c r="D16" i="14"/>
  <c r="E16" i="14" s="1"/>
  <c r="D13" i="17"/>
  <c r="E13" i="17" s="1"/>
  <c r="D15" i="14"/>
  <c r="E15" i="14" s="1"/>
  <c r="D33" i="17"/>
  <c r="E33" i="17" s="1"/>
  <c r="D21" i="12"/>
  <c r="E21" i="12" s="1"/>
  <c r="D17" i="18"/>
  <c r="E17" i="18" s="1"/>
  <c r="D21" i="14"/>
  <c r="E21" i="14" s="1"/>
  <c r="D16" i="17"/>
  <c r="E16" i="17" s="1"/>
  <c r="D14" i="19"/>
  <c r="E14" i="19" s="1"/>
  <c r="D14" i="14"/>
  <c r="E14" i="14" s="1"/>
  <c r="D13" i="12"/>
  <c r="E13" i="12" s="1"/>
  <c r="D21" i="17"/>
  <c r="E21" i="17" s="1"/>
  <c r="D27" i="17"/>
  <c r="E27" i="17" s="1"/>
  <c r="D23" i="17"/>
  <c r="E23" i="17" s="1"/>
  <c r="D20" i="13"/>
  <c r="E20" i="13" s="1"/>
  <c r="D22" i="17"/>
  <c r="E22" i="17" s="1"/>
  <c r="E20" i="17"/>
  <c r="D17" i="14"/>
  <c r="E17" i="14" s="1"/>
  <c r="D13" i="18"/>
  <c r="E13" i="18" s="1"/>
  <c r="D12" i="17"/>
  <c r="E12" i="17" s="1"/>
  <c r="D13" i="14"/>
  <c r="E13" i="14" s="1"/>
  <c r="D18" i="19"/>
  <c r="E18" i="19" s="1"/>
  <c r="D14" i="17"/>
  <c r="E14" i="17" s="1"/>
  <c r="D14" i="12"/>
  <c r="E14" i="12" s="1"/>
  <c r="D13" i="13"/>
  <c r="E13" i="13" s="1"/>
  <c r="D32" i="17"/>
  <c r="E32" i="17" s="1"/>
  <c r="D19" i="14"/>
  <c r="E19" i="14" s="1"/>
  <c r="D15" i="13"/>
  <c r="E15" i="13" s="1"/>
  <c r="D15" i="17"/>
  <c r="E15" i="17" s="1"/>
  <c r="F23" i="12"/>
  <c r="F33" i="12"/>
  <c r="F27" i="12"/>
  <c r="F36" i="12"/>
  <c r="F31" i="12"/>
  <c r="D36" i="12"/>
  <c r="E36" i="12" s="1"/>
  <c r="D39" i="12"/>
  <c r="E39" i="12" s="1"/>
  <c r="D33" i="12"/>
  <c r="E33" i="12" s="1"/>
  <c r="D28" i="12"/>
  <c r="E28" i="12" s="1"/>
  <c r="D26" i="12"/>
  <c r="E26" i="12" s="1"/>
  <c r="D30" i="12"/>
  <c r="E30" i="12" s="1"/>
  <c r="D35" i="12"/>
  <c r="E35" i="12" s="1"/>
  <c r="F24" i="12"/>
  <c r="D34" i="12"/>
  <c r="E34" i="12" s="1"/>
  <c r="D38" i="12"/>
  <c r="E38" i="12" s="1"/>
  <c r="F34" i="12"/>
  <c r="D29" i="12"/>
  <c r="E29" i="12" s="1"/>
  <c r="D23" i="12"/>
  <c r="E23" i="12" s="1"/>
  <c r="D31" i="12"/>
  <c r="E31" i="12" s="1"/>
  <c r="D32" i="12"/>
  <c r="E32" i="12" s="1"/>
  <c r="F26" i="12"/>
  <c r="D25" i="12"/>
  <c r="E25" i="12" s="1"/>
  <c r="D27" i="12"/>
  <c r="E27" i="12" s="1"/>
  <c r="F32" i="12"/>
  <c r="F28" i="12"/>
  <c r="D24" i="12"/>
  <c r="E24" i="12" s="1"/>
  <c r="P17" i="8"/>
  <c r="F58" i="18"/>
  <c r="F23" i="18"/>
  <c r="P16" i="8"/>
  <c r="P15" i="8"/>
  <c r="L14" i="8"/>
  <c r="L13" i="8"/>
  <c r="L12" i="8"/>
  <c r="L11" i="8"/>
  <c r="H18" i="8"/>
  <c r="P10" i="8"/>
  <c r="D18" i="12"/>
  <c r="E18" i="12" s="1"/>
  <c r="D16" i="12"/>
  <c r="E16" i="12" s="1"/>
  <c r="D19" i="18"/>
  <c r="E19" i="18" s="1"/>
  <c r="D19" i="15"/>
  <c r="E19" i="15" s="1"/>
  <c r="D17" i="13"/>
  <c r="E17" i="13" s="1"/>
  <c r="F19" i="12"/>
  <c r="D28" i="17"/>
  <c r="E28" i="17" s="1"/>
  <c r="D18" i="18"/>
  <c r="E18" i="18" s="1"/>
  <c r="D12" i="15"/>
  <c r="E12" i="15" s="1"/>
  <c r="D12" i="16"/>
  <c r="E12" i="16" s="1"/>
  <c r="D20" i="18"/>
  <c r="E20" i="18" s="1"/>
  <c r="D34" i="17"/>
  <c r="E34" i="17" s="1"/>
  <c r="D38" i="17"/>
  <c r="E38" i="17" s="1"/>
  <c r="D21" i="13"/>
  <c r="E21" i="13" s="1"/>
  <c r="D22" i="12"/>
  <c r="E22" i="12" s="1"/>
  <c r="D19" i="13"/>
  <c r="E19" i="13" s="1"/>
  <c r="D20" i="12"/>
  <c r="E20" i="12" s="1"/>
  <c r="D12" i="14"/>
  <c r="E12" i="14" s="1"/>
  <c r="D12" i="13"/>
  <c r="E12" i="13" s="1"/>
  <c r="D12" i="12"/>
  <c r="E12" i="12" s="1"/>
  <c r="D16" i="18"/>
  <c r="E16" i="18" s="1"/>
  <c r="D19" i="17"/>
  <c r="E19" i="17" s="1"/>
  <c r="D17" i="19"/>
  <c r="E17" i="19" s="1"/>
  <c r="F16" i="13"/>
  <c r="D15" i="15"/>
  <c r="E15" i="15" s="1"/>
  <c r="D18" i="16"/>
  <c r="E18" i="16" s="1"/>
  <c r="D17" i="16"/>
  <c r="E17" i="16" s="1"/>
  <c r="D14" i="15"/>
  <c r="E14" i="15" s="1"/>
  <c r="D15" i="18"/>
  <c r="E15" i="18" s="1"/>
  <c r="D18" i="17"/>
  <c r="E18" i="17" s="1"/>
  <c r="D16" i="19"/>
  <c r="E16" i="19" s="1"/>
  <c r="D12" i="18"/>
  <c r="E12" i="18" s="1"/>
  <c r="D12" i="19"/>
  <c r="E12" i="19" s="1"/>
  <c r="D20" i="14"/>
  <c r="E20" i="14" s="1"/>
  <c r="D19" i="12"/>
  <c r="E19" i="12" s="1"/>
  <c r="D18" i="13"/>
  <c r="E18" i="13" s="1"/>
  <c r="D13" i="19"/>
  <c r="E13" i="19" s="1"/>
  <c r="D14" i="18"/>
  <c r="E14" i="18" s="1"/>
  <c r="D16" i="16"/>
  <c r="E16" i="16" s="1"/>
  <c r="D13" i="15"/>
  <c r="E13" i="15" s="1"/>
  <c r="D15" i="12"/>
  <c r="E15" i="12" s="1"/>
  <c r="D14" i="13"/>
  <c r="E14" i="13" s="1"/>
  <c r="D15" i="19"/>
  <c r="E15" i="19" s="1"/>
  <c r="D18" i="14"/>
  <c r="E18" i="14" s="1"/>
  <c r="D17" i="17"/>
  <c r="E17" i="17" s="1"/>
  <c r="D22" i="18"/>
  <c r="E22" i="18" s="1"/>
  <c r="D27" i="14"/>
  <c r="E27" i="14" s="1"/>
  <c r="D16" i="13"/>
  <c r="E16" i="13" s="1"/>
  <c r="D17" i="12"/>
  <c r="E17" i="12" s="1"/>
  <c r="F15" i="18" l="1"/>
  <c r="F17" i="17"/>
  <c r="F20" i="18"/>
  <c r="F12" i="12"/>
  <c r="F16" i="19"/>
  <c r="F13" i="19"/>
  <c r="F28" i="17"/>
  <c r="F12" i="18"/>
  <c r="F18" i="16"/>
  <c r="F20" i="12"/>
  <c r="F19" i="14"/>
  <c r="F17" i="16"/>
  <c r="F12" i="13"/>
  <c r="F15" i="12"/>
  <c r="F13" i="15"/>
  <c r="F22" i="12"/>
  <c r="F18" i="12"/>
  <c r="F21" i="13"/>
  <c r="W11" i="8" s="1"/>
  <c r="F27" i="14"/>
  <c r="F18" i="14"/>
  <c r="F20" i="14"/>
  <c r="F12" i="16"/>
  <c r="F19" i="18"/>
  <c r="F16" i="18"/>
  <c r="F17" i="19"/>
  <c r="F19" i="15"/>
  <c r="F15" i="13"/>
  <c r="P18" i="8"/>
  <c r="L18" i="8"/>
  <c r="W13" i="8"/>
  <c r="J15" i="8"/>
  <c r="K16" i="8"/>
  <c r="W12" i="8"/>
  <c r="W16" i="8"/>
  <c r="W15" i="8"/>
  <c r="E11" i="17"/>
  <c r="I15" i="8" s="1"/>
  <c r="I25" i="8" s="1"/>
  <c r="K25" i="8" s="1"/>
  <c r="V17" i="8"/>
  <c r="K12" i="8"/>
  <c r="W14" i="8"/>
  <c r="V16" i="8"/>
  <c r="O10" i="8"/>
  <c r="K10" i="8"/>
  <c r="O11" i="8"/>
  <c r="K11" i="8"/>
  <c r="E11" i="18"/>
  <c r="I16" i="8" s="1"/>
  <c r="I26" i="8" s="1"/>
  <c r="K26" i="8" s="1"/>
  <c r="E11" i="12"/>
  <c r="I10" i="8" s="1"/>
  <c r="I20" i="8" s="1"/>
  <c r="K20" i="8" s="1"/>
  <c r="E11" i="16"/>
  <c r="I14" i="8" s="1"/>
  <c r="I24" i="8" s="1"/>
  <c r="K24" i="8" s="1"/>
  <c r="W10" i="8"/>
  <c r="E11" i="13"/>
  <c r="I11" i="8" s="1"/>
  <c r="I21" i="8" s="1"/>
  <c r="K21" i="8" s="1"/>
  <c r="E11" i="15"/>
  <c r="I13" i="8" s="1"/>
  <c r="I23" i="8" s="1"/>
  <c r="K23" i="8" s="1"/>
  <c r="V11" i="8"/>
  <c r="E11" i="14"/>
  <c r="I12" i="8" s="1"/>
  <c r="I22" i="8" s="1"/>
  <c r="K22" i="8" s="1"/>
  <c r="V12" i="8"/>
  <c r="V15" i="8"/>
  <c r="K17" i="8"/>
  <c r="O17" i="8"/>
  <c r="E11" i="19"/>
  <c r="I17" i="8" s="1"/>
  <c r="I27" i="8" s="1"/>
  <c r="K27" i="8" s="1"/>
  <c r="F11" i="17" l="1"/>
  <c r="U15" i="8" s="1"/>
  <c r="X15" i="8" s="1"/>
  <c r="F11" i="19"/>
  <c r="U17" i="8" s="1"/>
  <c r="X17" i="8" s="1"/>
  <c r="F11" i="15"/>
  <c r="U13" i="8" s="1"/>
  <c r="X13" i="8" s="1"/>
  <c r="F11" i="12"/>
  <c r="U10" i="8" s="1"/>
  <c r="X10" i="8" s="1"/>
  <c r="F11" i="16"/>
  <c r="U14" i="8" s="1"/>
  <c r="X14" i="8" s="1"/>
  <c r="F11" i="13"/>
  <c r="U11" i="8" s="1"/>
  <c r="X11" i="8" s="1"/>
  <c r="F11" i="18"/>
  <c r="U16" i="8" s="1"/>
  <c r="X16" i="8" s="1"/>
  <c r="F11" i="14"/>
  <c r="U12" i="8" s="1"/>
  <c r="X12" i="8" s="1"/>
  <c r="N15" i="8"/>
  <c r="O16" i="8"/>
  <c r="O12" i="8"/>
  <c r="S18" i="8"/>
  <c r="W18" i="8" s="1"/>
  <c r="K15" i="8"/>
  <c r="M15" i="8" s="1"/>
  <c r="O15" i="8"/>
  <c r="I18" i="8"/>
  <c r="N16" i="8"/>
  <c r="J16" i="8"/>
  <c r="M16" i="8" s="1"/>
  <c r="J12" i="8"/>
  <c r="M12" i="8" s="1"/>
  <c r="N12" i="8"/>
  <c r="J11" i="8"/>
  <c r="M11" i="8" s="1"/>
  <c r="N11" i="8"/>
  <c r="Q11" i="8" s="1"/>
  <c r="J10" i="8"/>
  <c r="N10" i="8"/>
  <c r="F18" i="8"/>
  <c r="N17" i="8"/>
  <c r="Q17" i="8" s="1"/>
  <c r="J17" i="8"/>
  <c r="M17" i="8" s="1"/>
  <c r="R18" i="8"/>
  <c r="V18" i="8" s="1"/>
  <c r="V10" i="8"/>
  <c r="O13" i="8"/>
  <c r="Q13" i="8" s="1"/>
  <c r="K13" i="8"/>
  <c r="M13" i="8" s="1"/>
  <c r="G18" i="8"/>
  <c r="K14" i="8"/>
  <c r="M14" i="8" s="1"/>
  <c r="O14" i="8"/>
  <c r="Q14" i="8" s="1"/>
  <c r="U18" i="8" l="1"/>
  <c r="X18" i="8" s="1"/>
  <c r="Q12" i="8"/>
  <c r="Q15" i="8"/>
  <c r="Q16" i="8"/>
  <c r="Q10" i="8"/>
  <c r="N18" i="8"/>
  <c r="M10" i="8"/>
  <c r="M18" i="8" s="1"/>
  <c r="J18" i="8"/>
  <c r="O18" i="8"/>
  <c r="K18" i="8"/>
  <c r="Q18" i="8" l="1"/>
</calcChain>
</file>

<file path=xl/sharedStrings.xml><?xml version="1.0" encoding="utf-8"?>
<sst xmlns="http://schemas.openxmlformats.org/spreadsheetml/2006/main" count="5668" uniqueCount="1063">
  <si>
    <t>Customer :</t>
  </si>
  <si>
    <t>Tender Code :</t>
  </si>
  <si>
    <t>Project :</t>
  </si>
  <si>
    <t>Revision No :</t>
  </si>
  <si>
    <t>Consultant :</t>
  </si>
  <si>
    <t>Report Date :</t>
  </si>
  <si>
    <t>Folder :</t>
  </si>
  <si>
    <t>Estimated By :</t>
  </si>
  <si>
    <t>         Items marked 'X' are extra items added separately at the end of costing.</t>
  </si>
  <si>
    <t>Item Description</t>
  </si>
  <si>
    <t>Quantity</t>
  </si>
  <si>
    <t>Unit Cost</t>
  </si>
  <si>
    <t>Sr. No.</t>
  </si>
  <si>
    <t>Detailed Tender Report</t>
  </si>
  <si>
    <t>Tender Summary Report</t>
  </si>
  <si>
    <t>EQ Panels</t>
  </si>
  <si>
    <t>Cost</t>
  </si>
  <si>
    <t>TS</t>
  </si>
  <si>
    <t>Total</t>
  </si>
  <si>
    <t>Common</t>
  </si>
  <si>
    <t>Cost_PGOH</t>
  </si>
  <si>
    <t>Cost_PGOH/ EQP</t>
  </si>
  <si>
    <t>SO No :</t>
  </si>
  <si>
    <t>Board Descriptiom</t>
  </si>
  <si>
    <t>Note: Items marked 'N' are not found in the cost folder. Hence, costs are added manually.</t>
  </si>
  <si>
    <t>Cost SrNo.</t>
  </si>
  <si>
    <t>MBOM No :</t>
  </si>
  <si>
    <t>Board No</t>
  </si>
  <si>
    <t>CKT Code</t>
  </si>
  <si>
    <t>CKT Description</t>
  </si>
  <si>
    <t>SCHEME No</t>
  </si>
  <si>
    <t>Cost_FactoryPGOH</t>
  </si>
  <si>
    <t>Cost_WarantyPGOH</t>
  </si>
  <si>
    <t>TF</t>
  </si>
  <si>
    <t>TQ</t>
  </si>
  <si>
    <t>SYQF344</t>
  </si>
  <si>
    <t>SYQF345</t>
  </si>
  <si>
    <t>SYQF346</t>
  </si>
  <si>
    <t>SYRD129</t>
  </si>
  <si>
    <t>SYRD130</t>
  </si>
  <si>
    <t>SYRE012</t>
  </si>
  <si>
    <t>SYRE013</t>
  </si>
  <si>
    <t>SYRE014</t>
  </si>
  <si>
    <t>TOTAL</t>
  </si>
  <si>
    <t>E-104-AO</t>
  </si>
  <si>
    <t>ACB O/G 800A</t>
  </si>
  <si>
    <t>SWR8041</t>
  </si>
  <si>
    <t>E-105-AO</t>
  </si>
  <si>
    <t>ACB O/G 1000A</t>
  </si>
  <si>
    <t>E-108-AO</t>
  </si>
  <si>
    <t>ACB O/G 1250A</t>
  </si>
  <si>
    <t>E-109-AO</t>
  </si>
  <si>
    <t>ACB O/G 4000A</t>
  </si>
  <si>
    <t>SWR8040</t>
  </si>
  <si>
    <t>E-111-AO</t>
  </si>
  <si>
    <t>ACB MOTOR O/G 800A</t>
  </si>
  <si>
    <t>SWR8042</t>
  </si>
  <si>
    <t>E-112-AO</t>
  </si>
  <si>
    <t>E-122-C</t>
  </si>
  <si>
    <t xml:space="preserve">MCCB C </t>
  </si>
  <si>
    <t>SWR8051</t>
  </si>
  <si>
    <t>E-211-AI</t>
  </si>
  <si>
    <t>I/C-1 800A</t>
  </si>
  <si>
    <t>SWR8043</t>
  </si>
  <si>
    <t>E-212-AB</t>
  </si>
  <si>
    <t>B/C 800A</t>
  </si>
  <si>
    <t>E-213-AI</t>
  </si>
  <si>
    <t>I/C-2 800A</t>
  </si>
  <si>
    <t>E-214-AB</t>
  </si>
  <si>
    <t>E-22-C</t>
  </si>
  <si>
    <t>SWR8029</t>
  </si>
  <si>
    <t>E-221-AI</t>
  </si>
  <si>
    <t>I/C-1 1250A</t>
  </si>
  <si>
    <t>E-222-AB</t>
  </si>
  <si>
    <t>EPC B/C 1250A</t>
  </si>
  <si>
    <t>E-223-AI</t>
  </si>
  <si>
    <t>EPC I/C 1250A</t>
  </si>
  <si>
    <t>E-231-AI</t>
  </si>
  <si>
    <t>PCC I/C 4000A</t>
  </si>
  <si>
    <t>SWR8047</t>
  </si>
  <si>
    <t>E-232-AB</t>
  </si>
  <si>
    <t>PCC B/C 4000A</t>
  </si>
  <si>
    <t>E-233-AI</t>
  </si>
  <si>
    <t>E-241-AI</t>
  </si>
  <si>
    <t>SWR8044</t>
  </si>
  <si>
    <t>E-242-AB</t>
  </si>
  <si>
    <t>E-243-AI</t>
  </si>
  <si>
    <t>E-3-O</t>
  </si>
  <si>
    <t>MCCB ELR 63 A</t>
  </si>
  <si>
    <t>SWR8026</t>
  </si>
  <si>
    <t>E-301-GV</t>
  </si>
  <si>
    <t xml:space="preserve">PCC Line VT </t>
  </si>
  <si>
    <t>E-302-GV</t>
  </si>
  <si>
    <t xml:space="preserve">PCC Bus VT </t>
  </si>
  <si>
    <t>E-303-GV</t>
  </si>
  <si>
    <t xml:space="preserve">MCC Line VT </t>
  </si>
  <si>
    <t>E-304-GV</t>
  </si>
  <si>
    <t xml:space="preserve">MCC Bus VT </t>
  </si>
  <si>
    <t>E-311-FG</t>
  </si>
  <si>
    <t xml:space="preserve">ETHERNET </t>
  </si>
  <si>
    <t>SWR8046</t>
  </si>
  <si>
    <t>E-312-FG</t>
  </si>
  <si>
    <t>E-316-FG</t>
  </si>
  <si>
    <t xml:space="preserve">2 REDBOX </t>
  </si>
  <si>
    <t>SWR8045</t>
  </si>
  <si>
    <t>E-32-C</t>
  </si>
  <si>
    <t>SWR8031</t>
  </si>
  <si>
    <t>E-4-O</t>
  </si>
  <si>
    <t>MCCB ELR 100 A</t>
  </si>
  <si>
    <t>E-401-GM</t>
  </si>
  <si>
    <t xml:space="preserve"> </t>
  </si>
  <si>
    <t>MTRE013</t>
  </si>
  <si>
    <t>E-402-GM</t>
  </si>
  <si>
    <t>MTRE012</t>
  </si>
  <si>
    <t>E-403-GM</t>
  </si>
  <si>
    <t>MTQF344</t>
  </si>
  <si>
    <t>E-404-GM</t>
  </si>
  <si>
    <t>MTQF346</t>
  </si>
  <si>
    <t>E-405-GM</t>
  </si>
  <si>
    <t>MTQF345</t>
  </si>
  <si>
    <t>E-408-GM</t>
  </si>
  <si>
    <t>MTRE014</t>
  </si>
  <si>
    <t>E-41-D</t>
  </si>
  <si>
    <t>FVNR 0.37 KW</t>
  </si>
  <si>
    <t>SWR8034</t>
  </si>
  <si>
    <t>E-44-D</t>
  </si>
  <si>
    <t>FVNR 1.1 KW</t>
  </si>
  <si>
    <t>E-46-D</t>
  </si>
  <si>
    <t>FVNR 2.2 KW</t>
  </si>
  <si>
    <t>E-47-D</t>
  </si>
  <si>
    <t>FVNR 3.7 KW</t>
  </si>
  <si>
    <t>SWR8035</t>
  </si>
  <si>
    <t>E-48-D</t>
  </si>
  <si>
    <t>FVNR 5.5 KW</t>
  </si>
  <si>
    <t>E-49-D</t>
  </si>
  <si>
    <t>FVNR 7.5 KW</t>
  </si>
  <si>
    <t>E-504-O</t>
  </si>
  <si>
    <t>E-51-D</t>
  </si>
  <si>
    <t>FVNR 11.0 KW</t>
  </si>
  <si>
    <t>E-52-D</t>
  </si>
  <si>
    <t>FVNR 15.0 KW</t>
  </si>
  <si>
    <t>E-53-D</t>
  </si>
  <si>
    <t>FVNR 18.5 KW</t>
  </si>
  <si>
    <t>E-54-D</t>
  </si>
  <si>
    <t>FVNR 22 KW</t>
  </si>
  <si>
    <t>E-55-D</t>
  </si>
  <si>
    <t>FVNR 30.0 KW</t>
  </si>
  <si>
    <t>SWR8036</t>
  </si>
  <si>
    <t>E-56-D</t>
  </si>
  <si>
    <t xml:space="preserve"> 37 KW</t>
  </si>
  <si>
    <t>E-58-D</t>
  </si>
  <si>
    <t xml:space="preserve"> 55 KW</t>
  </si>
  <si>
    <t>SWR8037</t>
  </si>
  <si>
    <t>E-61-I</t>
  </si>
  <si>
    <t>ELDB I/C 100 A</t>
  </si>
  <si>
    <t>SWR8032</t>
  </si>
  <si>
    <t>E-62-B</t>
  </si>
  <si>
    <t>ELDB B/C 100 A</t>
  </si>
  <si>
    <t>E-63-I</t>
  </si>
  <si>
    <t>E-64-GM</t>
  </si>
  <si>
    <t xml:space="preserve">AC CKT </t>
  </si>
  <si>
    <t>E-65-GM</t>
  </si>
  <si>
    <t xml:space="preserve">DC CKT </t>
  </si>
  <si>
    <t>E-654-D</t>
  </si>
  <si>
    <t>SWR8039</t>
  </si>
  <si>
    <t>E-655-D</t>
  </si>
  <si>
    <t>SWR8038</t>
  </si>
  <si>
    <t>E-66-GM</t>
  </si>
  <si>
    <t xml:space="preserve">CENTRALIZED MODULE </t>
  </si>
  <si>
    <t>SWR8033</t>
  </si>
  <si>
    <t>E-67-I</t>
  </si>
  <si>
    <t>MLDB I/C 400 A</t>
  </si>
  <si>
    <t>E-68-B</t>
  </si>
  <si>
    <t>MLDB B/C 400 A</t>
  </si>
  <si>
    <t>E-69-I</t>
  </si>
  <si>
    <t>E-7-O</t>
  </si>
  <si>
    <t>MCCB 250 A</t>
  </si>
  <si>
    <t>SWR8027</t>
  </si>
  <si>
    <t>E-70-GM</t>
  </si>
  <si>
    <t xml:space="preserve">AUX CKT </t>
  </si>
  <si>
    <t>E-703-O</t>
  </si>
  <si>
    <t>SWR8048</t>
  </si>
  <si>
    <t>E-710-O</t>
  </si>
  <si>
    <t>MCCB ELR 80 A</t>
  </si>
  <si>
    <t>E-8-O</t>
  </si>
  <si>
    <t>MCCB 400 A</t>
  </si>
  <si>
    <t>E-803-O</t>
  </si>
  <si>
    <t>SWR8028</t>
  </si>
  <si>
    <t>E-804-O</t>
  </si>
  <si>
    <t>E-9-O</t>
  </si>
  <si>
    <t>MCCB 315 A</t>
  </si>
  <si>
    <t>HPCL ,VISAKHAPATNAM</t>
  </si>
  <si>
    <t>ELECTRICAL PACKAGE FOR NAPTHA ISOMERIZATION UNIT</t>
  </si>
  <si>
    <t>TECHNIP</t>
  </si>
  <si>
    <t>SCQF344</t>
  </si>
  <si>
    <t>APR 19</t>
  </si>
  <si>
    <t>KJ</t>
  </si>
  <si>
    <t>Feeder Level Items</t>
  </si>
  <si>
    <t>Feeder Code : E-104-AO</t>
  </si>
  <si>
    <t>C POWER ELE D/O ACB 3P, 800 H</t>
  </si>
  <si>
    <t>AB020002</t>
  </si>
  <si>
    <t>AUTO RESET W/O IND (TRIP/LOCK)</t>
  </si>
  <si>
    <t>AB050020</t>
  </si>
  <si>
    <t>800A/1A,15VA,5P20 CT</t>
  </si>
  <si>
    <t>N</t>
  </si>
  <si>
    <t>ELMEX: CST 6</t>
  </si>
  <si>
    <t>C2C30114</t>
  </si>
  <si>
    <t>6A CONTROL FUSE</t>
  </si>
  <si>
    <t>C1130103</t>
  </si>
  <si>
    <t>HC 63 FUSE BASE SP</t>
  </si>
  <si>
    <t>C1100101</t>
  </si>
  <si>
    <t>2A CONTROL FUSE</t>
  </si>
  <si>
    <t>C1130101</t>
  </si>
  <si>
    <t>SALZER 16A 2 POLE DC NON LOCKABLE</t>
  </si>
  <si>
    <t>C292A185</t>
  </si>
  <si>
    <t>3TH30 DC MAIN CONTACTOR</t>
  </si>
  <si>
    <t>C2A30001</t>
  </si>
  <si>
    <t>ADD ON BLOCK</t>
  </si>
  <si>
    <t>C2A31001</t>
  </si>
  <si>
    <t>ELMEX: CST 2.5</t>
  </si>
  <si>
    <t>C2C30111</t>
  </si>
  <si>
    <t>HC NEUTRAL LINK (63A)</t>
  </si>
  <si>
    <t>C1780101</t>
  </si>
  <si>
    <t>SWITRON BREAKER CONTROL SWITCH</t>
  </si>
  <si>
    <t>RED / GREEN / YELLOW / AMBER</t>
  </si>
  <si>
    <t>C2410101</t>
  </si>
  <si>
    <t>BLUE / WHITE</t>
  </si>
  <si>
    <t>C2410102</t>
  </si>
  <si>
    <t xml:space="preserve">Total : </t>
  </si>
  <si>
    <t>Feeder Code : E-105-AO</t>
  </si>
  <si>
    <t>C POWER ELE D/O ACB 3P, 1000 H</t>
  </si>
  <si>
    <t>AB020004</t>
  </si>
  <si>
    <t>1000-1250A, 15VA (1000A ACB)-PRECISE,EPOXY</t>
  </si>
  <si>
    <t>C2040113</t>
  </si>
  <si>
    <t>Feeder Code : E-108-AO</t>
  </si>
  <si>
    <t>C POWER ELE D/O ACB 3P, 1250 H</t>
  </si>
  <si>
    <t>AB020006</t>
  </si>
  <si>
    <t>Feeder Code : E-109-AO</t>
  </si>
  <si>
    <t>C POWER ELE D/O ACB 3P, 4000 C</t>
  </si>
  <si>
    <t>AB020015</t>
  </si>
  <si>
    <t>3200-4000A, 15VA (3200/4000A ACB)-PRECISE,EPOXY</t>
  </si>
  <si>
    <t>C2040118</t>
  </si>
  <si>
    <t>Feeder Code : E-111-AO</t>
  </si>
  <si>
    <t>200A/1A,15VA,5P20 CT</t>
  </si>
  <si>
    <t>PRECISE, EPOXY  CL1, 15VA, 200/1A</t>
  </si>
  <si>
    <t>C2010514</t>
  </si>
  <si>
    <t>SALZER 16A 2 POLE AC NON LOCKABLE</t>
  </si>
  <si>
    <t>C292A105</t>
  </si>
  <si>
    <t>KIYOSH RESISTOR: 0-300 OHM 150W WIRE WOUND</t>
  </si>
  <si>
    <t>C2D90204</t>
  </si>
  <si>
    <t>Feeder Code : E-112-AO</t>
  </si>
  <si>
    <t>300A/1A,15VA,5P20 CT</t>
  </si>
  <si>
    <t>PRECISE, EPOXY  CL1, 15VA, 300-400/1A</t>
  </si>
  <si>
    <t>C2010516</t>
  </si>
  <si>
    <t>Feeder Code : E-122-C</t>
  </si>
  <si>
    <t>STARTER FEEDER FORM IV - 500 MM</t>
  </si>
  <si>
    <t>Q3010148</t>
  </si>
  <si>
    <t>CONTROL WIRING COST - WIRE SIZE - 1.5 SQ MM</t>
  </si>
  <si>
    <t>ACC dsine DZ2 Extended ROH</t>
  </si>
  <si>
    <t>C1440310</t>
  </si>
  <si>
    <t>ACC dsine DZ1/2/3/4 Aux/TAC 1 C/o</t>
  </si>
  <si>
    <t>C1440301</t>
  </si>
  <si>
    <t>MCCB dsine DZ2-160H 63A 3P 80KA VTVM</t>
  </si>
  <si>
    <t>C1440065</t>
  </si>
  <si>
    <t>MDX 65 CONTACTOR,110 VDC</t>
  </si>
  <si>
    <t>ADD ON BLOCKS TOP:2 NO + 2 NC</t>
  </si>
  <si>
    <t>ADD ON BLOCKS SIDE:1 NO + 1 NC</t>
  </si>
  <si>
    <t>125A TPN I/C</t>
  </si>
  <si>
    <t>C2D10103</t>
  </si>
  <si>
    <t>SIC MALE</t>
  </si>
  <si>
    <t>C2C11101</t>
  </si>
  <si>
    <t>SIC FEMALE SERVICE</t>
  </si>
  <si>
    <t>C2C11105</t>
  </si>
  <si>
    <t>SIC FEMALE TEST</t>
  </si>
  <si>
    <t>C2C11103</t>
  </si>
  <si>
    <t>SIC FEMALE SERVICE + TEST</t>
  </si>
  <si>
    <t>C2C11104</t>
  </si>
  <si>
    <t>ESBEE: MUSHROOM PUSH TURN P.B.</t>
  </si>
  <si>
    <t>C2430113</t>
  </si>
  <si>
    <t>ESBEE: GUARD RING FOR PB</t>
  </si>
  <si>
    <t>C2430115</t>
  </si>
  <si>
    <t>ESBEE: 1 NC (HC61B2)</t>
  </si>
  <si>
    <t>C2430119</t>
  </si>
  <si>
    <t>ESBEE: FLUSH HEAD NON-ILLUMINATD P.B.</t>
  </si>
  <si>
    <t>C2430111</t>
  </si>
  <si>
    <t>ESBEE: 1 NO (EC1C)</t>
  </si>
  <si>
    <t>C2430116</t>
  </si>
  <si>
    <t>SIC FEMALE-TQ3 FRAME</t>
  </si>
  <si>
    <t>C2C11102</t>
  </si>
  <si>
    <t>125A TPN O/G</t>
  </si>
  <si>
    <t>C2D10104</t>
  </si>
  <si>
    <t>PROK DV EL RELAY, AUX SUPP:85-275V AC/DC</t>
  </si>
  <si>
    <t>Feeder Code : E-211-AI</t>
  </si>
  <si>
    <t>C POWER ELE D/O ACB 4P, 800 H</t>
  </si>
  <si>
    <t>AB020021</t>
  </si>
  <si>
    <t>Feeder Code : E-212-AB</t>
  </si>
  <si>
    <t>VAG11 - 1/4NV</t>
  </si>
  <si>
    <t>RE030101</t>
  </si>
  <si>
    <t>SALZER 25A 6 POLE DC NON LOCKABLE</t>
  </si>
  <si>
    <t>C292A218</t>
  </si>
  <si>
    <t>25A CONTROL FUSE</t>
  </si>
  <si>
    <t>C1130108</t>
  </si>
  <si>
    <t>16A CONTROL FUSE</t>
  </si>
  <si>
    <t>C1130106</t>
  </si>
  <si>
    <t>SIEMENS 3TH50 CONTACTOR</t>
  </si>
  <si>
    <t>C2A30002</t>
  </si>
  <si>
    <t>ELMEX: CBT M5</t>
  </si>
  <si>
    <t>C2C30107</t>
  </si>
  <si>
    <t>AE VOLTMETER : DC 96X96 90 DEGREE NORMAL SCALE CLASS 1.0</t>
  </si>
  <si>
    <t>C22A0114</t>
  </si>
  <si>
    <t>SCHNEIDER CONV :ABL8REM24050</t>
  </si>
  <si>
    <t>SALZER 16A 16 POLE DC LOCKABLE</t>
  </si>
  <si>
    <t>C292A253</t>
  </si>
  <si>
    <t>SALZER 25A 2 POLE DC NON LOCKABLE</t>
  </si>
  <si>
    <t>C292A186</t>
  </si>
  <si>
    <t>SALZER 16A 3 POLE DC LOCKABLE</t>
  </si>
  <si>
    <t>C292A189</t>
  </si>
  <si>
    <t>SALZER 16A 6 POLE AC NON LOCKABLE</t>
  </si>
  <si>
    <t>C292A137</t>
  </si>
  <si>
    <t>Feeder Code : E-213-AI</t>
  </si>
  <si>
    <t>Feeder Code : E-214-AB</t>
  </si>
  <si>
    <t>Feeder Code : E-221-AI</t>
  </si>
  <si>
    <t>C POWER ELE D/O ACB 4P, 1250 H</t>
  </si>
  <si>
    <t>AB020025</t>
  </si>
  <si>
    <t>1200A/1A,15VA,5P20 CT</t>
  </si>
  <si>
    <t>Feeder Code : E-222-AB</t>
  </si>
  <si>
    <t>Feeder Code : E-223-AI</t>
  </si>
  <si>
    <t>C POWER ELE D/O ACB 4P, 1250 C</t>
  </si>
  <si>
    <t>AB020024</t>
  </si>
  <si>
    <t>Feeder Code : E-22-C</t>
  </si>
  <si>
    <t>MCCB dsine DZ2-160H 100A 3P 80KA iTrip1</t>
  </si>
  <si>
    <t>C1440078</t>
  </si>
  <si>
    <t>PRECISE, CL1, 10VA, 60/1A</t>
  </si>
  <si>
    <t>C2010402</t>
  </si>
  <si>
    <t>RISHAB DIGITAL ENERGY METER : EM1320 RS485</t>
  </si>
  <si>
    <t>C211C102</t>
  </si>
  <si>
    <t>Feeder Code : E-231-AI</t>
  </si>
  <si>
    <t>C POWER ELE D/O ACB 4P, 4000 C</t>
  </si>
  <si>
    <t>AB020034</t>
  </si>
  <si>
    <t>4000A/1A CL PS CTs</t>
  </si>
  <si>
    <t>METROSIL</t>
  </si>
  <si>
    <t>RE010109</t>
  </si>
  <si>
    <t>KIYOSH RESISTOR: 0-2000 OHM 200W WIRE WOUND</t>
  </si>
  <si>
    <t>C2D90219</t>
  </si>
  <si>
    <t>HIMALAYA HEAT SINK:HEC215</t>
  </si>
  <si>
    <t>Feeder Code : E-232-AB</t>
  </si>
  <si>
    <t>Feeder Code : E-233-AI</t>
  </si>
  <si>
    <t>Feeder Code : E-241-AI</t>
  </si>
  <si>
    <t>Feeder Code : E-242-AB</t>
  </si>
  <si>
    <t>Feeder Code : E-243-AI</t>
  </si>
  <si>
    <t>Feeder Code : E-301-GV</t>
  </si>
  <si>
    <t>1.5 SQMM WIRE FOR VT FEEDER</t>
  </si>
  <si>
    <t>Q3530109</t>
  </si>
  <si>
    <t>RISHABH VOLTMETER : 96X96 90 DEGREE NORMAL SCALE CLASS 1.0</t>
  </si>
  <si>
    <t>C22B0105</t>
  </si>
  <si>
    <t>VSS</t>
  </si>
  <si>
    <t>C2540102</t>
  </si>
  <si>
    <t>EXORA MCB 4P 2A "C" Curve 10kA</t>
  </si>
  <si>
    <t>C2760148</t>
  </si>
  <si>
    <t>Feeder Code : E-302-GV</t>
  </si>
  <si>
    <t>Feeder Code : E-303-GV</t>
  </si>
  <si>
    <t>Feeder Code : E-304-GV</t>
  </si>
  <si>
    <t>Feeder Code : E-311-FG</t>
  </si>
  <si>
    <t>Feeder Code : E-312-FG</t>
  </si>
  <si>
    <t>Feeder Code : E-316-FG</t>
  </si>
  <si>
    <t>Feeder Code : E-32-C</t>
  </si>
  <si>
    <t>ACC dsine DZ1 Extended ROH</t>
  </si>
  <si>
    <t>C1440309</t>
  </si>
  <si>
    <t>MCCB dsine DZ1-160N 63A 3P 50KA VTVM</t>
  </si>
  <si>
    <t>C1440005</t>
  </si>
  <si>
    <t>Feeder Code : E-3-O</t>
  </si>
  <si>
    <t>1.5 SQMM WIRE FOR SWF</t>
  </si>
  <si>
    <t>Q3530110</t>
  </si>
  <si>
    <t>POWER WIRING COST FOR OUTGOING FDR - 63 A - TPN FEEDER 50%N</t>
  </si>
  <si>
    <t>Feeder Code : E-401-GM</t>
  </si>
  <si>
    <t>ELMEX: SUT 4</t>
  </si>
  <si>
    <t>C2C30141</t>
  </si>
  <si>
    <t>Feeder Code : E-402-GM</t>
  </si>
  <si>
    <t>Feeder Code : E-403-GM</t>
  </si>
  <si>
    <t>Feeder Code : E-404-GM</t>
  </si>
  <si>
    <t>Feeder Code : E-405-GM</t>
  </si>
  <si>
    <t>Feeder Code : E-408-GM</t>
  </si>
  <si>
    <t>Feeder Code : E-41-D</t>
  </si>
  <si>
    <t>STARTER FEEDER FORM IV - 300 MM</t>
  </si>
  <si>
    <t>Q3010146</t>
  </si>
  <si>
    <t>1.5 SQMM WIRE FOR DOL</t>
  </si>
  <si>
    <t>Q3530101</t>
  </si>
  <si>
    <t>UPTO 7.5KW DOL(2.5SQMM)</t>
  </si>
  <si>
    <t>Q3140101</t>
  </si>
  <si>
    <t>125A TP I/C</t>
  </si>
  <si>
    <t>C2D10101</t>
  </si>
  <si>
    <t>MDX 32 CONTACTOR,110 VDC</t>
  </si>
  <si>
    <t>SCHNEIDER TESYS RELAY,LTM R,LTM R08EBD</t>
  </si>
  <si>
    <t>EXPANSION MODULE:LTM E (LTMEV40BD)</t>
  </si>
  <si>
    <t>LTM R/LTM E TO LTM CU,LTM9CU30</t>
  </si>
  <si>
    <t>EXTENSION CABLE :LTM E (LTMEV40BD),LENGTH 0.04M(LTMCC004)</t>
  </si>
  <si>
    <t>125A TP O/G</t>
  </si>
  <si>
    <t>C2D10102</t>
  </si>
  <si>
    <t>Feeder Code : E-44-D</t>
  </si>
  <si>
    <t>STARTER FEEDER FORM IV - 400 MM</t>
  </si>
  <si>
    <t>Q3010147</t>
  </si>
  <si>
    <t>Feeder Code : E-46-D</t>
  </si>
  <si>
    <t>Feeder Code : E-47-D</t>
  </si>
  <si>
    <t>SCHNEIDER TESYS RELAY,LTM R,LTM R27EBD</t>
  </si>
  <si>
    <t>PRECISE, CL1, 10VA, UPTO 40/1A</t>
  </si>
  <si>
    <t>C2010401</t>
  </si>
  <si>
    <t>Feeder Code : E-48-D</t>
  </si>
  <si>
    <t>Feeder Code : E-49-D</t>
  </si>
  <si>
    <t>Feeder Code : E-4-O</t>
  </si>
  <si>
    <t>POWER WIRING COST FOR OUTGOING FDR - 100 A - TPN FEEDER 50%N</t>
  </si>
  <si>
    <t>125A I/C TPN FOR FORM IV</t>
  </si>
  <si>
    <t>C2D41023</t>
  </si>
  <si>
    <t>PRECISE, CL1, 10VA, 100-175/1A</t>
  </si>
  <si>
    <t>C2010404</t>
  </si>
  <si>
    <t>Feeder Code : E-504-O</t>
  </si>
  <si>
    <t>125A O/G TPN FOR FORM IV</t>
  </si>
  <si>
    <t>C2D41024</t>
  </si>
  <si>
    <t>250A O/G TPN FOR FORM IV</t>
  </si>
  <si>
    <t>C2D41032</t>
  </si>
  <si>
    <t>Feeder Code : E-51-D</t>
  </si>
  <si>
    <t>13KW DOL (4SQMM)</t>
  </si>
  <si>
    <t>Q3140103</t>
  </si>
  <si>
    <t>SCHNEIDER TESYS RELAY,LTM R,LTM R100EBD</t>
  </si>
  <si>
    <t>Feeder Code : E-52-D</t>
  </si>
  <si>
    <t>15KW DOL (6SQMM)</t>
  </si>
  <si>
    <t>Q3140104</t>
  </si>
  <si>
    <t>MCCB dsine DZ2-160H 63A 3P 80KA FM</t>
  </si>
  <si>
    <t>C1440059</t>
  </si>
  <si>
    <t>DIODE: UF4007</t>
  </si>
  <si>
    <t>C2D90117</t>
  </si>
  <si>
    <t>Feeder Code : E-53-D</t>
  </si>
  <si>
    <t>22.5KW DOL (10SQMM)</t>
  </si>
  <si>
    <t>Q3140105</t>
  </si>
  <si>
    <t>Feeder Code : E-54-D</t>
  </si>
  <si>
    <t>Feeder Code : E-55-D</t>
  </si>
  <si>
    <t>MDX 110 CONTACTOR,110 VDC</t>
  </si>
  <si>
    <t>33.5KW DOL (16SQMM)</t>
  </si>
  <si>
    <t>Q3140106</t>
  </si>
  <si>
    <t>Feeder Code : E-56-D</t>
  </si>
  <si>
    <t>POWER WIRING COST - 37 KW</t>
  </si>
  <si>
    <t>Feeder Code : E-58-D</t>
  </si>
  <si>
    <t>55KW DOL (35SQ MM)</t>
  </si>
  <si>
    <t>Q3140108</t>
  </si>
  <si>
    <t>MCCB dsine DZ2-160H 100A 3P 80KA FM</t>
  </si>
  <si>
    <t>C1440060</t>
  </si>
  <si>
    <t>250A I/C TP FOR FORM IV</t>
  </si>
  <si>
    <t>C2D41029</t>
  </si>
  <si>
    <t>250A O/G TP FOR FORM IV</t>
  </si>
  <si>
    <t>C2D41030</t>
  </si>
  <si>
    <t>Feeder Code : E-61-I</t>
  </si>
  <si>
    <t>SWF WITH AUX FORM IV - 600 MM</t>
  </si>
  <si>
    <t>Q3010132</t>
  </si>
  <si>
    <t>POWER WIRING 100A-TPN 50%N</t>
  </si>
  <si>
    <t>Q3110106</t>
  </si>
  <si>
    <t>MCCB dsine DZ1-160N 100A 4P 50KA VTVM</t>
  </si>
  <si>
    <t>C1440010</t>
  </si>
  <si>
    <t>Feeder Code : E-62-B</t>
  </si>
  <si>
    <t>SWF WITH AUX FORM IV - 400 MM</t>
  </si>
  <si>
    <t>Q3010130</t>
  </si>
  <si>
    <t>Feeder Code : E-63-I</t>
  </si>
  <si>
    <t>Feeder Code : E-64-GM</t>
  </si>
  <si>
    <t>Feeder Code : E-654-D</t>
  </si>
  <si>
    <t>Feeder Code : E-655-D</t>
  </si>
  <si>
    <t>Feeder Code : E-65-GM</t>
  </si>
  <si>
    <t>ELMEX: CAT M4</t>
  </si>
  <si>
    <t>C2C30101</t>
  </si>
  <si>
    <t>Feeder Code : E-66-GM</t>
  </si>
  <si>
    <t>Feeder Code : E-67-I</t>
  </si>
  <si>
    <t>SWF WITH AUX FORM IV - 800 MM</t>
  </si>
  <si>
    <t>Q3010134</t>
  </si>
  <si>
    <t>LINKS  FN250/400A AL TPN 50%N</t>
  </si>
  <si>
    <t>Q3120104</t>
  </si>
  <si>
    <t>ACC dsine DZ6 Extended ROH</t>
  </si>
  <si>
    <t>C1440311</t>
  </si>
  <si>
    <t>ACC dsine DZ6/7 Aux/TAC 1 C/o</t>
  </si>
  <si>
    <t>C1440302</t>
  </si>
  <si>
    <t>MCCB dsine DZ6-400N 400A 4P 50KA VTVM</t>
  </si>
  <si>
    <t>C1440117</t>
  </si>
  <si>
    <t>500A I/C TPN FOR FORM IV</t>
  </si>
  <si>
    <t>C2D41035</t>
  </si>
  <si>
    <t>500A O/G TPN FOR FORM IV</t>
  </si>
  <si>
    <t>C2D41036</t>
  </si>
  <si>
    <t>PRECISE, CL1, 10VA, 300-400/1A</t>
  </si>
  <si>
    <t>C2010407</t>
  </si>
  <si>
    <t>Feeder Code : E-68-B</t>
  </si>
  <si>
    <t>SWF WITH AUX FORM IV - 700 MM</t>
  </si>
  <si>
    <t>Q3010133</t>
  </si>
  <si>
    <t>LINKS  FN250/400A B/C AL TPN 50%N</t>
  </si>
  <si>
    <t>Q3120106</t>
  </si>
  <si>
    <t>Feeder Code : E-69-I</t>
  </si>
  <si>
    <t>Feeder Code : E-703-O</t>
  </si>
  <si>
    <t>Feeder Code : E-70-GM</t>
  </si>
  <si>
    <t>SALZER 16A 2 POLE DC LOCKABLE</t>
  </si>
  <si>
    <t>C292A181</t>
  </si>
  <si>
    <t>ASTRO,T2DDT0 TIME SW.</t>
  </si>
  <si>
    <t>Feeder Code : E-710-O</t>
  </si>
  <si>
    <t>POWER WIRING COST FOR OUTGOING FDR - 80 A - TPN FEEDER 50%N</t>
  </si>
  <si>
    <t>Feeder Code : E-7-O</t>
  </si>
  <si>
    <t>250A I/C TPN FOR FORM IV</t>
  </si>
  <si>
    <t>C2D41031</t>
  </si>
  <si>
    <t>PRECISE, CL1, 10VA, 201-250/1A</t>
  </si>
  <si>
    <t>C2010406</t>
  </si>
  <si>
    <t>Feeder Code : E-803-O</t>
  </si>
  <si>
    <t>MINILEC D2 VCT1,3PH,4WIRE,U/V-PH:285-425VAC/N:165-245VAC</t>
  </si>
  <si>
    <t>Feeder Code : E-804-O</t>
  </si>
  <si>
    <t>Feeder Code : E-8-O</t>
  </si>
  <si>
    <t>MCCB dsine DZ6-400L 400A 3P 80KA iTrip3</t>
  </si>
  <si>
    <t>C1440138</t>
  </si>
  <si>
    <t>Feeder Code : E-9-O</t>
  </si>
  <si>
    <t>POWER WIRING COST FOR OUTGOING FDR - 315 A - TPN FEEDER 50%N</t>
  </si>
  <si>
    <t>MCCB dsine DZ6-400L 320A 3P 80KA iTrip3</t>
  </si>
  <si>
    <t>C1440137</t>
  </si>
  <si>
    <t>&lt;&lt; BACK</t>
  </si>
  <si>
    <t>Board Estimates</t>
  </si>
  <si>
    <t>Board Code : SYQF344</t>
  </si>
  <si>
    <t>E-104-AO ACB O/G</t>
  </si>
  <si>
    <t>E-108-AO ACB O/G</t>
  </si>
  <si>
    <t>E-111-AO ACB MOTOR O/G</t>
  </si>
  <si>
    <t>E-241-AI PCC I/C</t>
  </si>
  <si>
    <t>E-242-AB PCC B/C</t>
  </si>
  <si>
    <t>E-243-AI PCC I/C</t>
  </si>
  <si>
    <t>E-301-GV PCC Line VT</t>
  </si>
  <si>
    <t>E-302-GV PCC Bus VT</t>
  </si>
  <si>
    <t>E-316-FG 2 REDBOX</t>
  </si>
  <si>
    <t xml:space="preserve">E-403-GM </t>
  </si>
  <si>
    <t>E-8-O MCCB</t>
  </si>
  <si>
    <t>01-TQ3,800 MM,944MM</t>
  </si>
  <si>
    <t>02-TF3,2430MMH,800 MMW</t>
  </si>
  <si>
    <t>03-TF3,2430MMH,1050 MMW</t>
  </si>
  <si>
    <t>04-TF3,2430MMH,800 MMW</t>
  </si>
  <si>
    <t>05-TF3,2430MMH,800 MMW</t>
  </si>
  <si>
    <t>06-TF3,2430MMH,600 MMW</t>
  </si>
  <si>
    <t>07-TF3,2430MMH,1050 MMW</t>
  </si>
  <si>
    <t>08-TF3,2430MMH,800 MMW</t>
  </si>
  <si>
    <t>09-TF3,2430MMH,800 MMW</t>
  </si>
  <si>
    <t>10-TF3,2430MMH,1050 MMW</t>
  </si>
  <si>
    <t>11-TF3,2430MMH,800 MMW</t>
  </si>
  <si>
    <t>12-TF3,2430MMH,800 MMW</t>
  </si>
  <si>
    <t>13-TF3,2430MMH,800 MMW</t>
  </si>
  <si>
    <t>14-TQ3,800 MM,944MM</t>
  </si>
  <si>
    <t>(BLI)SYQF344()</t>
  </si>
  <si>
    <t>(BLI)SYQF344(TF3)</t>
  </si>
  <si>
    <t>(BLI)SYQF344(TQ3)</t>
  </si>
  <si>
    <t>Board Level Items</t>
  </si>
  <si>
    <t>Board Code : (BLI)SYQF344()</t>
  </si>
  <si>
    <t>TOP</t>
  </si>
  <si>
    <t>AUX BUS FISH PLATE-8:3X6MM CU</t>
  </si>
  <si>
    <t>F3H30120</t>
  </si>
  <si>
    <t>FISH PLATE JOINT SHROUDS FOR 2PKT TPN-6X150MM BUSBARS</t>
  </si>
  <si>
    <t>F3H10109</t>
  </si>
  <si>
    <t>BUSBAR FISH PLATES 6:6X150MM AL-TPN</t>
  </si>
  <si>
    <t>F3G80112</t>
  </si>
  <si>
    <t>600MM SIZE SS BARRIER 600W</t>
  </si>
  <si>
    <t>F3G30119</t>
  </si>
  <si>
    <t>600MM SIZE SS BARRIER 1050W</t>
  </si>
  <si>
    <t>F3G30107</t>
  </si>
  <si>
    <t>450MM SIZE SS BARRIER 1050W</t>
  </si>
  <si>
    <t>F3G30106</t>
  </si>
  <si>
    <t>600MM SIZE SS BARRIER 800W</t>
  </si>
  <si>
    <t>F3G30103</t>
  </si>
  <si>
    <t>Board Code : (BLI)SYQF344(TF3)</t>
  </si>
  <si>
    <t>TF3 CRATE PKG 2430 H 1120 W 1744 D ALL</t>
  </si>
  <si>
    <t>PKG00481</t>
  </si>
  <si>
    <t>TF3 CRATE PKG 2430 H 1600 W 1744 D ALL</t>
  </si>
  <si>
    <t>PKG00472</t>
  </si>
  <si>
    <t>TF3 CRATE PKG 2430 H 800 W 1744 D ALL</t>
  </si>
  <si>
    <t>PKG00470</t>
  </si>
  <si>
    <t>TF3 CRATE PKG 2430 H 1600 W 1444 D ALL</t>
  </si>
  <si>
    <t>PKG00468</t>
  </si>
  <si>
    <t>BUSBAR AND DROPPER JOINT SHROUDS 6X150MM BUSBARS-TPN</t>
  </si>
  <si>
    <t>F3320104</t>
  </si>
  <si>
    <t>Board Code : (BLI)SYQF344(TQ3)</t>
  </si>
  <si>
    <t>BUSBAR AND DROPPER JOINT SHROUD 2 PKT 6X150-TPN</t>
  </si>
  <si>
    <t>Q3490108</t>
  </si>
  <si>
    <t>TQ3 CRATE PKG 2430 H 800 W 944 D ALL</t>
  </si>
  <si>
    <t>PKG00372</t>
  </si>
  <si>
    <t>Panel Level Items</t>
  </si>
  <si>
    <t>Panel Code : 01-TQ3,800 MM,944MM</t>
  </si>
  <si>
    <t>TQ3 PANEL,SF,D/O FORM-IV, 800W,65/80KA</t>
  </si>
  <si>
    <t>Q3210005</t>
  </si>
  <si>
    <t>VEBAR 5X20 AL TQ/TF</t>
  </si>
  <si>
    <t>Q3260103</t>
  </si>
  <si>
    <t>HORZ EBAR- TF, 6X50 CU TINNED, 800W</t>
  </si>
  <si>
    <t>F3700103</t>
  </si>
  <si>
    <t>GLAND PLATE TQ3-3MM SS-SF</t>
  </si>
  <si>
    <t>Q3290106</t>
  </si>
  <si>
    <t>AUX BUS-8:3X6MM CU 800 W</t>
  </si>
  <si>
    <t>F33A0117</t>
  </si>
  <si>
    <t>BUSBAR-6:6X150MM AL TPN 50%N 800W  65KA</t>
  </si>
  <si>
    <t>F31D0286</t>
  </si>
  <si>
    <t>ZLINK-2PKT,TPN 50%N ,SF PANEL</t>
  </si>
  <si>
    <t>Q3470108</t>
  </si>
  <si>
    <t>END COVERS LHS,TQ3,SF,30MM</t>
  </si>
  <si>
    <t>Q3680101</t>
  </si>
  <si>
    <t>INTERPANEL BARRIER STD.&amp; SUP SF PANEL</t>
  </si>
  <si>
    <t>Q3550101</t>
  </si>
  <si>
    <t>Panel Code : 02-TF3,2430MMH,800 MMW</t>
  </si>
  <si>
    <t>TF3 PANEL STRUCTURE, 800MMWIDTH</t>
  </si>
  <si>
    <t>F3010002</t>
  </si>
  <si>
    <t>6:6X150/PH TPN AL COUPLING LINKS FOR LHS</t>
  </si>
  <si>
    <t>CL270110</t>
  </si>
  <si>
    <t>GLAND PLATE -3MM,MS,TF3</t>
  </si>
  <si>
    <t>1: AOC FOR 800W</t>
  </si>
  <si>
    <t>F3120110</t>
  </si>
  <si>
    <t>HOODS- 600W/800W</t>
  </si>
  <si>
    <t>F3760101</t>
  </si>
  <si>
    <t>END COVERS LHS, TF3, 30MM</t>
  </si>
  <si>
    <t>F3H90101</t>
  </si>
  <si>
    <t>DROPPER: TF3 2:6X100 AL TPN 50%N TIER 1</t>
  </si>
  <si>
    <t>F341A108</t>
  </si>
  <si>
    <t>DROPPER: TF3 2:6X100 AL TPN 50%N TIER 2</t>
  </si>
  <si>
    <t>F342A108</t>
  </si>
  <si>
    <t>BUSBAR-6:6X150MM AL TPN 50%N 30W  65KA</t>
  </si>
  <si>
    <t>F31D0429</t>
  </si>
  <si>
    <t>I/C DROPPER LINKS 800A,3P AL (2:6/50 AL) : Feeder rating = 800A</t>
  </si>
  <si>
    <t>F3A10101</t>
  </si>
  <si>
    <t>60W SPACE HEATER</t>
  </si>
  <si>
    <t>C2D90110</t>
  </si>
  <si>
    <t>THERMOSTAT</t>
  </si>
  <si>
    <t>C2D90112</t>
  </si>
  <si>
    <t>HEATER PLUG:16A,240VAC,GREY (OP01W16)</t>
  </si>
  <si>
    <t>HEATER SOCKET:ANCHOR,6/16A 6PIN SOCKET-39995</t>
  </si>
  <si>
    <t>150W SPACE HEATER</t>
  </si>
  <si>
    <t>C2D90111</t>
  </si>
  <si>
    <t>EXORA MCB 2P 16A "C" Curve 10kA</t>
  </si>
  <si>
    <t>C2760108</t>
  </si>
  <si>
    <t>Panel Code : 03-TF3,2430MMH,1050 MMW</t>
  </si>
  <si>
    <t>TF3 PANEL STRUCTURE, 1050MMWIDTH</t>
  </si>
  <si>
    <t>F3010003</t>
  </si>
  <si>
    <t>1: AOC FOR 1050W</t>
  </si>
  <si>
    <t>F3120210</t>
  </si>
  <si>
    <t>BUSBAR-6:6X150MM AL TPN 50%N 1050W  65KA</t>
  </si>
  <si>
    <t>F31D0287</t>
  </si>
  <si>
    <t>AUX BUS-8:3X6MM CU 1050 W</t>
  </si>
  <si>
    <t>F33A0180</t>
  </si>
  <si>
    <t>HORZ EBAR- TF, 6X50 CU TINNED, 1050W</t>
  </si>
  <si>
    <t>F3710103</t>
  </si>
  <si>
    <t>HOODS- 1050W</t>
  </si>
  <si>
    <t>F3760102</t>
  </si>
  <si>
    <t>Panel Code : 04-TF3,2430MMH,800 MMW</t>
  </si>
  <si>
    <t>O/G CABLE N LINK TF3 800A,3P AL (1:6/100 AL) TPN 50%N : Feeder rating = 800A</t>
  </si>
  <si>
    <t>F3E10101</t>
  </si>
  <si>
    <t>Panel Code : 05-TF3,2430MMH,800 MMW</t>
  </si>
  <si>
    <t>DROPPER: TF3 3:6X100 AL TPN 50%N TIER 1</t>
  </si>
  <si>
    <t>F341A109</t>
  </si>
  <si>
    <t>I/C DROPPER LINKS 1250A,3P AL (4:6/50 AL) : Feeder rating = 1250A</t>
  </si>
  <si>
    <t>F3A10103</t>
  </si>
  <si>
    <t>F3B10103</t>
  </si>
  <si>
    <t>F3B50103</t>
  </si>
  <si>
    <t>Panel Code : 06-TF3,2430MMH,600 MMW</t>
  </si>
  <si>
    <t>TF3 PANEL STRUCTURE, 600MMWIDTH</t>
  </si>
  <si>
    <t>F3010001</t>
  </si>
  <si>
    <t>GLAND PLATE, 3MM SS, TF1400-600W</t>
  </si>
  <si>
    <t>F3110114</t>
  </si>
  <si>
    <t>BUSBAR-6:6X150MM AL TPN 50%N 600W  65KA</t>
  </si>
  <si>
    <t>F31D0285</t>
  </si>
  <si>
    <t>AUX BUS-8:3X6MM CU 600 W</t>
  </si>
  <si>
    <t>F33A0159</t>
  </si>
  <si>
    <t>HORZ EBAR- TF, 6X50 CU TINNED, 600W</t>
  </si>
  <si>
    <t>F3720103</t>
  </si>
  <si>
    <t>Panel Code : 07-TF3,2430MMH,1050 MMW</t>
  </si>
  <si>
    <t>GLAND PLATE, 3MM SS, TF1400-1050W</t>
  </si>
  <si>
    <t>F3110117</t>
  </si>
  <si>
    <t>Panel Code : 08-TF3,2430MMH,800 MMW</t>
  </si>
  <si>
    <t>Panel Code : 09-TF3,2430MMH,800 MMW</t>
  </si>
  <si>
    <t>GLAND PLATE, 3MM SS, TF1400-800W</t>
  </si>
  <si>
    <t>F3110105</t>
  </si>
  <si>
    <t>Panel Code : 10-TF3,2430MMH,1050 MMW</t>
  </si>
  <si>
    <t>Panel Code : 11-TF3,2430MMH,800 MMW</t>
  </si>
  <si>
    <t>Panel Code : 12-TF3,2430MMH,800 MMW</t>
  </si>
  <si>
    <t>Panel Code : 13-TF3,2430MMH,800 MMW</t>
  </si>
  <si>
    <t>6:6X150/PH TPN AL COUPLING LINKS FOR RHS</t>
  </si>
  <si>
    <t>CL320110</t>
  </si>
  <si>
    <t>TF1400 PANEL EC - RHS</t>
  </si>
  <si>
    <t>F3H90104</t>
  </si>
  <si>
    <t>Panel Code : 14-TQ3,800 MM,944MM</t>
  </si>
  <si>
    <t>Q3680103</t>
  </si>
  <si>
    <t>Board Code : SYQF345</t>
  </si>
  <si>
    <t>E-109-AO ACB O/G</t>
  </si>
  <si>
    <t xml:space="preserve">E-405-GM </t>
  </si>
  <si>
    <t>04-TF3,2430MMH,600 MMW</t>
  </si>
  <si>
    <t>05-TF3,2430MMH,1050 MMW</t>
  </si>
  <si>
    <t>06-TF3,2430MMH,800 MMW</t>
  </si>
  <si>
    <t>10-TQ3,800 MM,944MM</t>
  </si>
  <si>
    <t>(BLI)SYQF345()</t>
  </si>
  <si>
    <t>(BLI)SYQF345(TF3)</t>
  </si>
  <si>
    <t>(BLI)SYQF345(TQ3)</t>
  </si>
  <si>
    <t>Board Code : (BLI)SYQF345()</t>
  </si>
  <si>
    <t>450MM SIZE SS BARRIER 800W</t>
  </si>
  <si>
    <t>F3G30102</t>
  </si>
  <si>
    <t>Board Code : (BLI)SYQF345(TF3)</t>
  </si>
  <si>
    <t>Board Code : (BLI)SYQF345(TQ3)</t>
  </si>
  <si>
    <t>Panel Code : 04-TF3,2430MMH,600 MMW</t>
  </si>
  <si>
    <t>Panel Code : 05-TF3,2430MMH,1050 MMW</t>
  </si>
  <si>
    <t>Panel Code : 06-TF3,2430MMH,800 MMW</t>
  </si>
  <si>
    <t>F3B10117</t>
  </si>
  <si>
    <t>Panel Code : 10-TQ3,800 MM,944MM</t>
  </si>
  <si>
    <t>Board Code : SYQF346</t>
  </si>
  <si>
    <t>E-105-AO ACB O/G</t>
  </si>
  <si>
    <t>E-112-AO ACB MOTOR O/G</t>
  </si>
  <si>
    <t>E-231-AI PCC I/C</t>
  </si>
  <si>
    <t>E-232-AB PCC B/C</t>
  </si>
  <si>
    <t>E-233-AI PCC I/C</t>
  </si>
  <si>
    <t>E-3-O MCCB ELR</t>
  </si>
  <si>
    <t>E-311-FG ETHERNET</t>
  </si>
  <si>
    <t xml:space="preserve">E-404-GM </t>
  </si>
  <si>
    <t>E-654-D FVNR</t>
  </si>
  <si>
    <t>E-655-D FVNR</t>
  </si>
  <si>
    <t>E-703-O MCCB ELR</t>
  </si>
  <si>
    <t>E-710-O MCCB ELR</t>
  </si>
  <si>
    <t>E-804-O MCCB ELR</t>
  </si>
  <si>
    <t>E-9-O MCCB</t>
  </si>
  <si>
    <t>01-TF3,2430MMH,1050 MMW</t>
  </si>
  <si>
    <t>03,04,05,07,16,17,18,19-TQ3,800 MM,944MM</t>
  </si>
  <si>
    <t>06-TQ3,800 MM,944MM</t>
  </si>
  <si>
    <t>09-TF3,2430MMH,600 MMW</t>
  </si>
  <si>
    <t>11-TF3,2430MMH,1050 MMW</t>
  </si>
  <si>
    <t>14-TF3,2430MMH,800 MMW</t>
  </si>
  <si>
    <t>15-TQ3,800 MM,944MM</t>
  </si>
  <si>
    <t>20-TQ3,800 MM,944MM</t>
  </si>
  <si>
    <t>(BLI)SYQF346()</t>
  </si>
  <si>
    <t>(BLI)SYQF346(TF3)</t>
  </si>
  <si>
    <t>(BLI)SYQF346(TQ3)</t>
  </si>
  <si>
    <t>Board Code : (BLI)SYQF346()</t>
  </si>
  <si>
    <t>AUX BUS FISH PLATE-10:4SQMM CU</t>
  </si>
  <si>
    <t>F3H30112</t>
  </si>
  <si>
    <t>Board Code : (BLI)SYQF346(TF3)</t>
  </si>
  <si>
    <t>TF3 CRATE PKG 2430 H 800 W 1444 D ALL</t>
  </si>
  <si>
    <t>PKG00466</t>
  </si>
  <si>
    <t>Board Code : (BLI)SYQF346(TQ3)</t>
  </si>
  <si>
    <t>TQ3 CRATE PKG 2430 H 2400 W 944 D ALL</t>
  </si>
  <si>
    <t>PKG00374</t>
  </si>
  <si>
    <t>TQ3 CRATE PKG 2430 H 1600 W 944 D ALL</t>
  </si>
  <si>
    <t>PKG00373</t>
  </si>
  <si>
    <t>Panel Code : 01-TF3,2430MMH,1050 MMW</t>
  </si>
  <si>
    <t>AUX BUS-10:4SQMM CU 1050 W</t>
  </si>
  <si>
    <t>F33A0172</t>
  </si>
  <si>
    <t>F3A20112</t>
  </si>
  <si>
    <t>F3B50113</t>
  </si>
  <si>
    <t>AUX BUS-10:4SQMM CU 800 W</t>
  </si>
  <si>
    <t>F33A0109</t>
  </si>
  <si>
    <t>Panel Code : 03,04,05,07,16,17,18,19-TQ3,800 MM,944MM</t>
  </si>
  <si>
    <t>Panel Code : 06-TQ3,800 MM,944MM</t>
  </si>
  <si>
    <t>Panel Code : 09-TF3,2430MMH,600 MMW</t>
  </si>
  <si>
    <t>AUX BUS-10:4SQMM CU 600 W</t>
  </si>
  <si>
    <t>F33A0151</t>
  </si>
  <si>
    <t>Panel Code : 11-TF3,2430MMH,1050 MMW</t>
  </si>
  <si>
    <t>Panel Code : 14-TF3,2430MMH,800 MMW</t>
  </si>
  <si>
    <t>Panel Code : 15-TQ3,800 MM,944MM</t>
  </si>
  <si>
    <t>Panel Code : 20-TQ3,800 MM,944MM</t>
  </si>
  <si>
    <t>Board Code : SYRD129</t>
  </si>
  <si>
    <t>E-32-C MCCB C</t>
  </si>
  <si>
    <t>E-64-GM AC CKT</t>
  </si>
  <si>
    <t>E-65-GM DC CKT</t>
  </si>
  <si>
    <t>E-66-GM CENTRALIZED MODULE</t>
  </si>
  <si>
    <t>E-67-I MLDB I/C</t>
  </si>
  <si>
    <t>E-68-B MLDB B/C</t>
  </si>
  <si>
    <t>E-69-I MLDB I/C</t>
  </si>
  <si>
    <t>E-70-GM AUX CKT</t>
  </si>
  <si>
    <t>01-TQ3,800 MM,644MM</t>
  </si>
  <si>
    <t>02,03,04-TQ3,800 MM,644MM</t>
  </si>
  <si>
    <t>05-TQ3,800 MM,644MM</t>
  </si>
  <si>
    <t>(BLI)SYRD129()</t>
  </si>
  <si>
    <t>(BLI)SYRD129(TQ3)</t>
  </si>
  <si>
    <t>Board Code : (BLI)SYRD129()</t>
  </si>
  <si>
    <t>AUX BUS FISH PLATE-4:3X6MM CU</t>
  </si>
  <si>
    <t>F3H30116</t>
  </si>
  <si>
    <t>FISH PLATE JOINT SHROUDS FOR 1PKT TPN-6X100MM BUSBARS</t>
  </si>
  <si>
    <t>F3H10102</t>
  </si>
  <si>
    <t>BUSBAR FISH PLATES 1:6X100MM AL-TPN</t>
  </si>
  <si>
    <t>F3G80101</t>
  </si>
  <si>
    <t>Board Code : (BLI)SYRD129(TQ3)</t>
  </si>
  <si>
    <t>BUSBAR AND DROPPER JOINT SHROUD 1 PKT 6X100-TPN</t>
  </si>
  <si>
    <t>Q3490102</t>
  </si>
  <si>
    <t>TQ3 CRATE PKG 2430 H 2400 W 644 D ALL</t>
  </si>
  <si>
    <t>PKG00371</t>
  </si>
  <si>
    <t>TQ3 CRATE PKG 2430 H 1600 W 644 D ALL</t>
  </si>
  <si>
    <t>PKG00370</t>
  </si>
  <si>
    <t>Panel Code : 01-TQ3,800 MM,644MM</t>
  </si>
  <si>
    <t>AUX BUS-4:3X6MM CU 800 W</t>
  </si>
  <si>
    <t>F33A0113</t>
  </si>
  <si>
    <t>BUSBAR-1:6X100MM AL TPN 50%N 800W  65KA</t>
  </si>
  <si>
    <t>F31C0217</t>
  </si>
  <si>
    <t>ZLINK-1PKT,TPN 50% N,SF PANEL</t>
  </si>
  <si>
    <t>Q3470102</t>
  </si>
  <si>
    <t>Panel Code : 02,03,04-TQ3,800 MM,644MM</t>
  </si>
  <si>
    <t>Panel Code : 05-TQ3,800 MM,644MM</t>
  </si>
  <si>
    <t>Board Code : SYRD130</t>
  </si>
  <si>
    <t>E-61-I ELDB I/C</t>
  </si>
  <si>
    <t>E-62-B ELDB B/C</t>
  </si>
  <si>
    <t>E-63-I ELDB I/C</t>
  </si>
  <si>
    <t>02,03-TQ3,800 MM,644MM</t>
  </si>
  <si>
    <t>04-TQ3,800 MM,644MM</t>
  </si>
  <si>
    <t>(BLI)SYRD130()</t>
  </si>
  <si>
    <t>(BLI)SYRD130(TQ3)</t>
  </si>
  <si>
    <t>Board Code : (BLI)SYRD130()</t>
  </si>
  <si>
    <t>Board Code : (BLI)SYRD130(TQ3)</t>
  </si>
  <si>
    <t>TQ3 CRATE PKG 2430 H 800 W 644 D ALL</t>
  </si>
  <si>
    <t>PKG00369</t>
  </si>
  <si>
    <t>Panel Code : 02,03-TQ3,800 MM,644MM</t>
  </si>
  <si>
    <t>Panel Code : 04-TQ3,800 MM,644MM</t>
  </si>
  <si>
    <t>Board Code : SYRE012</t>
  </si>
  <si>
    <t>E-122-C MCCB C</t>
  </si>
  <si>
    <t>E-22-C MCCB C</t>
  </si>
  <si>
    <t>E-221-AI I/C-1</t>
  </si>
  <si>
    <t>E-222-AB EPC B/C</t>
  </si>
  <si>
    <t>E-223-AI EPC I/C</t>
  </si>
  <si>
    <t>E-303-GV MCC Line VT</t>
  </si>
  <si>
    <t>E-304-GV MCC Bus VT</t>
  </si>
  <si>
    <t>E-4-O MCCB ELR</t>
  </si>
  <si>
    <t xml:space="preserve">E-402-GM </t>
  </si>
  <si>
    <t>E-41-D FVNR</t>
  </si>
  <si>
    <t>E-44-D FVNR</t>
  </si>
  <si>
    <t>E-46-D FVNR</t>
  </si>
  <si>
    <t>E-47-D FVNR</t>
  </si>
  <si>
    <t>E-48-D FVNR</t>
  </si>
  <si>
    <t>E-49-D FVNR</t>
  </si>
  <si>
    <t>E-504-O MCCB ELR</t>
  </si>
  <si>
    <t>E-51-D FVNR</t>
  </si>
  <si>
    <t>E-52-D FVNR</t>
  </si>
  <si>
    <t>E-53-D FVNR</t>
  </si>
  <si>
    <t>E-54-D FVNR</t>
  </si>
  <si>
    <t>E-55-D FVNR</t>
  </si>
  <si>
    <t xml:space="preserve">E-56-D </t>
  </si>
  <si>
    <t xml:space="preserve">E-58-D </t>
  </si>
  <si>
    <t>E-7-O MCCB</t>
  </si>
  <si>
    <t>02,03,04,06,07,08,09,14,15,16,18,19,20-TQ3,800 MM,644MM</t>
  </si>
  <si>
    <t>05,17-TQ3,800 MM,644MM</t>
  </si>
  <si>
    <t>10-TF900,2430MMH,800 MMW</t>
  </si>
  <si>
    <t>11-TF900,2430MMH,320 MMW</t>
  </si>
  <si>
    <t>12-TF900,2430MMH,800 MMW</t>
  </si>
  <si>
    <t>13-TF900,2430MMH,800 MMW</t>
  </si>
  <si>
    <t>21-TQ3,800 MM,644MM</t>
  </si>
  <si>
    <t>(BLI)SYRE012()</t>
  </si>
  <si>
    <t>(BLI)SYRE012(TF900)</t>
  </si>
  <si>
    <t>(BLI)SYRE012(TQ3)</t>
  </si>
  <si>
    <t>Board Code : (BLI)SYRE012()</t>
  </si>
  <si>
    <t>600MM SIZE SS BARRIER 320W</t>
  </si>
  <si>
    <t>F3G30115</t>
  </si>
  <si>
    <t>BUSBAR FISH PLATES 3:6X100MM AL-TPN</t>
  </si>
  <si>
    <t>F3G80103</t>
  </si>
  <si>
    <t>AUX BUS FISH PLATE-10:3X6MM CU</t>
  </si>
  <si>
    <t>F3H30122</t>
  </si>
  <si>
    <t>Board Code : (BLI)SYRE012(TF900)</t>
  </si>
  <si>
    <t>TF900 CRATE PKG 2430 H 1920 W 1244 D ALL</t>
  </si>
  <si>
    <t>PKG00430</t>
  </si>
  <si>
    <t>TF900 CRATE PKG 2430 H 800 W 1244 D ALL</t>
  </si>
  <si>
    <t>PKG00410</t>
  </si>
  <si>
    <t>BUSBAR AND DROPPER JOINT SHROUDS 6X100MM BUSBARS-TPN</t>
  </si>
  <si>
    <t>F3320102</t>
  </si>
  <si>
    <t>Board Code : (BLI)SYRE012(TQ3)</t>
  </si>
  <si>
    <t>AUX BUS-10:3X6MM CU 800 W</t>
  </si>
  <si>
    <t>F33A0119</t>
  </si>
  <si>
    <t>BUSBAR-3:6X100MM AL TPN 50%N 800W  65KA</t>
  </si>
  <si>
    <t>F31C0229</t>
  </si>
  <si>
    <t>Panel Code : 02,03,04,06,07,08,09,14,15,16,18,19,20-TQ3,800 MM,644MM</t>
  </si>
  <si>
    <t>Panel Code : 05,17-TQ3,800 MM,644MM</t>
  </si>
  <si>
    <t>Panel Code : 10-TF900,2430MMH,800 MMW</t>
  </si>
  <si>
    <t>TF900 PANEL STRUCTURE, 800MMWIDTH</t>
  </si>
  <si>
    <t>F3010006</t>
  </si>
  <si>
    <t>GLAND PLATE -3MM,MS,TF900</t>
  </si>
  <si>
    <t>Panel Code : 11-TF900,2430MMH,320 MMW</t>
  </si>
  <si>
    <t>TF900 PANEL STRUCTURE, 320MMWIDTH</t>
  </si>
  <si>
    <t>F3020003</t>
  </si>
  <si>
    <t>BUSBAR-3:6X100MM AL TPN 50%N 320W  65KA</t>
  </si>
  <si>
    <t>F31C0231</t>
  </si>
  <si>
    <t>AUX BUS-10:3X6MM CU 320 W</t>
  </si>
  <si>
    <t>F33A0140</t>
  </si>
  <si>
    <t>HORZ EBAR- TF, 6X50 CU TINNED, 320W</t>
  </si>
  <si>
    <t>F3730103</t>
  </si>
  <si>
    <t>Panel Code : 12-TF900,2430MMH,800 MMW</t>
  </si>
  <si>
    <t>GLAND PLATE, 3MM SS, TF900-800W</t>
  </si>
  <si>
    <t>F3110102</t>
  </si>
  <si>
    <t>Panel Code : 13-TF900,2430MMH,800 MMW</t>
  </si>
  <si>
    <t>Panel Code : 21-TQ3,800 MM,644MM</t>
  </si>
  <si>
    <t>Board Code : SYRE013</t>
  </si>
  <si>
    <t>E-211-AI I/C-1</t>
  </si>
  <si>
    <t>E-212-AB B/C</t>
  </si>
  <si>
    <t>E-213-AI I/C-2</t>
  </si>
  <si>
    <t xml:space="preserve">E-401-GM </t>
  </si>
  <si>
    <t>E-803-O MCCB ELR</t>
  </si>
  <si>
    <t>02,03,08,09-TQ3,800 MM,644MM</t>
  </si>
  <si>
    <t>04-TF900,2430MMH,800 MMW</t>
  </si>
  <si>
    <t>05-TF900,2430MMH,320 MMW</t>
  </si>
  <si>
    <t>06-TF900,2430MMH,800 MMW</t>
  </si>
  <si>
    <t>07-TF900,2430MMH,800 MMW</t>
  </si>
  <si>
    <t>10-TQ3,800 MM,644MM</t>
  </si>
  <si>
    <t>(BLI)SYRE013()</t>
  </si>
  <si>
    <t>(BLI)SYRE013(TF900)</t>
  </si>
  <si>
    <t>(BLI)SYRE013(TQ3)</t>
  </si>
  <si>
    <t>Board Code : (BLI)SYRE013()</t>
  </si>
  <si>
    <t>BUSBAR FISH PLATES 2:6X100MM AL-TPN</t>
  </si>
  <si>
    <t>F3G80102</t>
  </si>
  <si>
    <t>Board Code : (BLI)SYRE013(TF900)</t>
  </si>
  <si>
    <t>Board Code : (BLI)SYRE013(TQ3)</t>
  </si>
  <si>
    <t>BUSBAR-2:6X100MM AL TPN 50%N 800W  65KA</t>
  </si>
  <si>
    <t>F31C0223</t>
  </si>
  <si>
    <t>Panel Code : 02,03,08,09-TQ3,800 MM,644MM</t>
  </si>
  <si>
    <t>Panel Code : 04-TF900,2430MMH,800 MMW</t>
  </si>
  <si>
    <t>Panel Code : 05-TF900,2430MMH,320 MMW</t>
  </si>
  <si>
    <t>BUSBAR-2:6X100MM AL TPN 50%N 320W  65KA</t>
  </si>
  <si>
    <t>F31C0225</t>
  </si>
  <si>
    <t>Panel Code : 06-TF900,2430MMH,800 MMW</t>
  </si>
  <si>
    <t>Panel Code : 07-TF900,2430MMH,800 MMW</t>
  </si>
  <si>
    <t>Panel Code : 10-TQ3,800 MM,644MM</t>
  </si>
  <si>
    <t>Board Code : SYRE014</t>
  </si>
  <si>
    <t>E-214-AB B/C</t>
  </si>
  <si>
    <t xml:space="preserve">E-408-GM </t>
  </si>
  <si>
    <t>(BLI)SYRE014()</t>
  </si>
  <si>
    <t>(BLI)SYRE014(TF900)</t>
  </si>
  <si>
    <t>(BLI)SYRE014(TQ3)</t>
  </si>
  <si>
    <t>Board Code : (BLI)SYRE014()</t>
  </si>
  <si>
    <t>Board Code : (BLI)SYRE014(TF900)</t>
  </si>
  <si>
    <t>Board Code : (BLI)SYRE014(TQ3)</t>
  </si>
  <si>
    <t>AUX BUS-8:3X6MM CU 320 W</t>
  </si>
  <si>
    <t>F33A0138</t>
  </si>
  <si>
    <t>PC 8731</t>
  </si>
  <si>
    <t>PC 8732</t>
  </si>
  <si>
    <t>EPC 8733</t>
  </si>
  <si>
    <t>LB-8752</t>
  </si>
  <si>
    <t>ELB-8753</t>
  </si>
  <si>
    <t>MC-8741</t>
  </si>
  <si>
    <t>MC 8742</t>
  </si>
  <si>
    <t>AS 8751</t>
  </si>
  <si>
    <t>ABB RELAY, REF615, AUX SUPP:1 : 48-250Vdc, 100-240Vac HBFHAEAGNDA1BNN11G</t>
  </si>
  <si>
    <t>VOLTAGE TRANSFORMER, TRAFOMAKE 415/R3 / 110/R3 V, 100 VA, CL.1/3P</t>
  </si>
  <si>
    <t>OUTGOING FDR - 400MM FULL - FORM_SEPARATION_T</t>
  </si>
  <si>
    <t>MTB FEEDER - 500MM FULL - FORM_SEPARATION_T</t>
  </si>
  <si>
    <t>MTB FEEDER - 2000MM FULL - FORM_SEPARATION_T</t>
  </si>
  <si>
    <t>MTB FEEDER - 600MM FULL - FORM_SEPARATION_T</t>
  </si>
  <si>
    <t>MTB FEEDER - 400MM FULL - FORM_SEPARATION_T</t>
  </si>
  <si>
    <t>HMI TERMINAL:LTM CU CONTROL UNIT,TESYSCHR11</t>
  </si>
  <si>
    <t>GENERAL FEEDER - 300MM FULL - FORM_SEPARATION_T</t>
  </si>
  <si>
    <t>GENERAL FEEDER - 400MM FULL - FORM_SEPARATION_T</t>
  </si>
  <si>
    <t>MCT_MAKE MAKE METERING CT, 80A/1A, 10VA, CLASS 1</t>
  </si>
  <si>
    <t>MCT_MAKE MAKE METERING CT, 315A/1A, 10VA, CLASS 1</t>
  </si>
  <si>
    <t>ABBREM615, 1 : 48-250V DC,100-240V AC,REM615CHR17 HBMBCAAJNDA1BNN11G</t>
  </si>
  <si>
    <t>DZ SHUNT RELEASE SLOT 1 : 110V DC</t>
  </si>
  <si>
    <t>POWER WIRING 63A CONT</t>
  </si>
  <si>
    <t>ABBREM620CHR15,REF620 ABBNBFNAANNNDA1BNN11G</t>
  </si>
  <si>
    <t>F_GENERALFDR 400F</t>
  </si>
  <si>
    <t>ETHERNET SWITCH CISCO 24 CU PORT + 2 SM FO PORT (100 MBPS))</t>
  </si>
  <si>
    <t>LTRBX6GF RED BOX-Model-LTRBX6GF</t>
  </si>
  <si>
    <t xml:space="preserve">SFP MODULE  (SFP-SGMII-TX)    </t>
  </si>
  <si>
    <t>SFP MODULE(SFP100-SM-10)</t>
  </si>
  <si>
    <t xml:space="preserve">LIU(ILIUM-12-SC-DX-OS1-RM </t>
  </si>
  <si>
    <t>ETHERNET SWITCH(CISCO 24 CU PORT + 2 SM FO PORT (100 MBPS))</t>
  </si>
  <si>
    <t xml:space="preserve">SFP MODULE  (SFP-SGMII-TX)            </t>
  </si>
  <si>
    <t xml:space="preserve">SFP MODULE(SFP100-SM-10) </t>
  </si>
  <si>
    <t>LIU(ILIUM-12-SC-DX-OS1-RM</t>
  </si>
  <si>
    <t>REMARKS</t>
  </si>
  <si>
    <t>BLI</t>
  </si>
  <si>
    <t>DZ2-160 (80A) 80KA 3P MCCB WITH MAG ONLY RELEASE</t>
  </si>
  <si>
    <t>CASTELL KEY INTERLOCK : TYPE 1</t>
  </si>
  <si>
    <t>CONTROL WIRING 16A DP</t>
  </si>
  <si>
    <t>DZ2-160 (100A) 80KA 3P MCCB WITH ITRIP1 RELEASE</t>
  </si>
  <si>
    <t xml:space="preserve">CONTROL WIRING </t>
  </si>
  <si>
    <t>CONTROL WIRING DP</t>
  </si>
  <si>
    <t>DZ6-400 (250A) 80KA 3P MCCB WITH iTrip3 RELEASE</t>
  </si>
  <si>
    <t>DZ EXTERNAL NEUTRAL CT</t>
  </si>
  <si>
    <t>Q3070103</t>
  </si>
  <si>
    <t>Q3070104</t>
  </si>
  <si>
    <t>Q3070105</t>
  </si>
  <si>
    <t>TF CONTROL WIRING: NON SUP PANEL WITH RELAY FOR BUS COUPLER FEEDER 800MM 1.5SQMM</t>
  </si>
  <si>
    <t>TH032165</t>
  </si>
  <si>
    <t>TF CONTROL WIRING: NON SUP PANEL WITH RELAY FOR INCOMER FEEDER 800MM 1.5SQMM</t>
  </si>
  <si>
    <t>TH032166</t>
  </si>
  <si>
    <t>TF CONTROL WIRING: NON SUP PANEL WITH RELAY FOR OUTGOING FEEDER 800MM 1.5SQMM</t>
  </si>
  <si>
    <t>TH032167</t>
  </si>
  <si>
    <t>TF CONTROL WIRING: SUP PANEL WITH RELAY FOR OUTGOING FEEDER 800MM 1.5SQMM</t>
  </si>
  <si>
    <t>TH032159</t>
  </si>
  <si>
    <t>TF CONTROL WIRING: SUP PANEL WITH RELAY FOR BUS COUPLER FEEDER 800MM 1.5SQMM</t>
  </si>
  <si>
    <t>TH032157</t>
  </si>
  <si>
    <t>TF CONTROL WIRING: SUP PANEL WITH RELAY FOR INCOMER FEEDER 800MM 1.5SQMM</t>
  </si>
  <si>
    <t>TH032158</t>
  </si>
  <si>
    <t>TF CONTROL WIRING: NON SUP PANEL WITH RELAY FOR MOTOR FEEDER 800MM 1.5SQMM</t>
  </si>
  <si>
    <t>TH032168</t>
  </si>
  <si>
    <t>APPROX</t>
  </si>
  <si>
    <t>Q3070109</t>
  </si>
  <si>
    <t>TH032853</t>
  </si>
  <si>
    <t>Q3140107</t>
  </si>
  <si>
    <t>Q3110104</t>
  </si>
  <si>
    <t>TQ3 PANEL,DF,D/O,FORM-IV,800W,65/80KA</t>
  </si>
  <si>
    <t>Q3220005</t>
  </si>
  <si>
    <t>END COVERS LHS,TQ3,DF,30MM</t>
  </si>
  <si>
    <t>Q3680102</t>
  </si>
  <si>
    <t>INTERPANEL BARRIER STD.&amp; SUP DF PANEL</t>
  </si>
  <si>
    <t>Q3550102</t>
  </si>
  <si>
    <t>DROPPER : TQ3 FRONT 12X50 AL TPN 100% N FORM IV 65KA</t>
  </si>
  <si>
    <t>Q3310141</t>
  </si>
  <si>
    <t>DROPPER: TF3 2:6X100 AL TP TIER 2</t>
  </si>
  <si>
    <t>F342A102</t>
  </si>
  <si>
    <t>OG CABLE/DUCT LINKS - 2X6X100 AL - ALUMINIUM 3 POLE  : Feeder rating = 800A</t>
  </si>
  <si>
    <t>F3B50110</t>
  </si>
  <si>
    <t>800A,TPN AL (2:6/100 AL) : Feeder rating = 800A EXTRA FOR AOC</t>
  </si>
  <si>
    <t>800A,TP AL (2:6/100 AL) : Feeder rating = 800A EXTRA FOR AOC</t>
  </si>
  <si>
    <t>EXORA MCB 2P 2A "C" Curve 10kA</t>
  </si>
  <si>
    <t>C2760132</t>
  </si>
  <si>
    <t>I/C DIRECT LINKS 4000A 4P AL (6:6/150 AL)</t>
  </si>
  <si>
    <t>F3B20112</t>
  </si>
  <si>
    <t>OG CABLE/DUCT LINKS - 6X6X150 AL - 4 POLE  : Feeder rating = 4000A</t>
  </si>
  <si>
    <t>DROPPER: TF3 2:6X100 AL TP TIER 1</t>
  </si>
  <si>
    <t>OG CABLE/DUCT LINKS - 2X6X150 AL - ALUMINIUM 3 POLE  : Feeder rating = 1250A</t>
  </si>
  <si>
    <t>F3B10104</t>
  </si>
  <si>
    <t>EXTRA FOR AOC - 2X6X150 AL ALUMINIUM - 3 POLE : Feeder rating = 1250A</t>
  </si>
  <si>
    <t>F3B50117</t>
  </si>
  <si>
    <t>NEUTRAL CABLE/DUCT LINKS - 1X6X150 AL - ALUMINIUM 3 POLE - TPN FEEDER 50%N : Feeder rating = 1250A</t>
  </si>
  <si>
    <t>F3E10104</t>
  </si>
  <si>
    <t>F3D10117</t>
  </si>
  <si>
    <t>DROPPER: TF3 2:6X100 AL TP TIER 3</t>
  </si>
  <si>
    <t>HT BOLTS &amp; NUTS</t>
  </si>
  <si>
    <t>FLAPS COST</t>
  </si>
  <si>
    <t>5kg*91*3</t>
  </si>
  <si>
    <t>COMMUNICATION WIRING COST</t>
  </si>
  <si>
    <t>VENDOR ASSEMBLY COST</t>
  </si>
  <si>
    <t>CONTROL WIRING FOR MTBFEEDER - 1.5 SQ.MM</t>
  </si>
  <si>
    <t>TH004299</t>
  </si>
  <si>
    <t>VACANT COMPT 100MM</t>
  </si>
  <si>
    <t>Q3720101</t>
  </si>
  <si>
    <t>D/O VACANT COMPT 200MM</t>
  </si>
  <si>
    <t>Q3700102</t>
  </si>
  <si>
    <t>D/O VACANT COMPT 300MM</t>
  </si>
  <si>
    <t>Q3700103</t>
  </si>
  <si>
    <t>D/O VACANT COMPT 400MM</t>
  </si>
  <si>
    <t>Q3700104</t>
  </si>
  <si>
    <t>D/O VACANT COMPT 600MM</t>
  </si>
  <si>
    <t>Q3700106</t>
  </si>
  <si>
    <t>PHOENIX VS-08-BU-RJ45/BU,RJ45 SOCKET</t>
  </si>
  <si>
    <t>B/C 4000A WITH 4000C 4P AL (6:6/150 AL) : Feeder rating = 4000A</t>
  </si>
  <si>
    <t>I/C DIRECT LINKS 3200/3500A 3P AL (6:6/150 AL)</t>
  </si>
  <si>
    <t>F3A20110</t>
  </si>
  <si>
    <t>F3E10107</t>
  </si>
  <si>
    <t>EXTRA AOC 4000A,4P AL (6:6/150 AL)</t>
  </si>
  <si>
    <t>O/G CABLE N LINK TF3 4000A,3P AL (6:6/150 AL) TPN 50%N</t>
  </si>
  <si>
    <t>OG CABLE LINK 4000A,3P  C ACB AL (6:6/150 AL) : Feeder rating = 4000A</t>
  </si>
  <si>
    <t>DROPPER : TQ3 FRONT 12X50 AL TPN 50% N FORM IV 50KA</t>
  </si>
  <si>
    <t>Q3310149</t>
  </si>
  <si>
    <t>D/O VACANT COMPT 500MM</t>
  </si>
  <si>
    <t>Q3700105</t>
  </si>
  <si>
    <t>TQ3 PANEL,SF,D/O FORM-IV, 800W,50KA</t>
  </si>
  <si>
    <t>Q3210006</t>
  </si>
  <si>
    <t>ZLINK-1PKT,TPN 100% N,SF PANEL</t>
  </si>
  <si>
    <t>Q3470113</t>
  </si>
  <si>
    <t>800/1000A,4P AL : Feeder rating = 1250A 2:6x150</t>
  </si>
  <si>
    <t>F3B30110</t>
  </si>
  <si>
    <t>EXTRA FOR AOC 800A/1000A,4P AL (1:6/100 AL) : Feeder rating = 1250A 2:6x150</t>
  </si>
  <si>
    <t>F3B50118</t>
  </si>
  <si>
    <t>F3A60108</t>
  </si>
  <si>
    <t>I/C DIRECT LINK 800/1000A,4P AL : Feeder rating = 1250A 4:6X75</t>
  </si>
  <si>
    <t>LINK_BC_TF_A : Feeder rating = 1250A 4:6X75</t>
  </si>
  <si>
    <t>F3D10110</t>
  </si>
  <si>
    <t>F3A60109</t>
  </si>
  <si>
    <t>I/C DIRECT LINK 800/1000A,4P AL : Feeder rating = 1250A 3:6X75</t>
  </si>
  <si>
    <t>800/1000A,4P AL : Feeder rating = 1250A 2:6x100</t>
  </si>
  <si>
    <t>F3B30111</t>
  </si>
  <si>
    <t>EXTRA FOR AOC 800A/1000A,4P AL (1:6/100 AL) : Feeder rating = 1250A 2:6x100</t>
  </si>
  <si>
    <t>F3D10119</t>
  </si>
  <si>
    <t>LINK_BC_TF_A : Feeder rating = 1250A 3:6X75</t>
  </si>
  <si>
    <t>E-317-FG ETHERNET</t>
  </si>
  <si>
    <t>Feeder Code : E-317-FG</t>
  </si>
  <si>
    <t>CISCO 24CU PORT+2SM FO PORT(100MBPS)</t>
  </si>
  <si>
    <t>CISCO 24 CU PORT (100 MBPS)</t>
  </si>
  <si>
    <t>LOOSE 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</si>
</sst>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/mmm/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sz val="11"/>
      <color theme="1"/>
      <name val="Arial"/>
      <family val="2"/>
    </font>
    <font>
      <sz val="8.5"/>
      <color theme="1"/>
      <name val="Frut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sz val="8.5"/>
      <color theme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28">
    <xf numFmtId="0" fontId="0" fillId="0" borderId="0" xfId="0"/>
    <xf numFmtId="0" fontId="20" fillId="0" borderId="0" xfId="0" applyFont="1" applyAlignment="1">
      <alignment vertical="center"/>
    </xf>
    <xf numFmtId="164" fontId="19" fillId="0" borderId="0" xfId="28" applyNumberFormat="1" applyFont="1" applyAlignment="1">
      <alignment vertical="center"/>
    </xf>
    <xf numFmtId="165" fontId="19" fillId="0" borderId="14" xfId="0" applyNumberFormat="1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17" fontId="19" fillId="0" borderId="17" xfId="0" applyNumberFormat="1" applyFont="1" applyBorder="1" applyAlignment="1">
      <alignment horizontal="left" vertical="center"/>
    </xf>
    <xf numFmtId="0" fontId="22" fillId="0" borderId="12" xfId="0" applyFont="1" applyBorder="1" applyAlignment="1">
      <alignment horizontal="right" vertical="center"/>
    </xf>
    <xf numFmtId="0" fontId="18" fillId="33" borderId="12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9" fillId="34" borderId="0" xfId="0" applyFont="1" applyFill="1" applyAlignment="1">
      <alignment vertical="center"/>
    </xf>
    <xf numFmtId="0" fontId="20" fillId="34" borderId="0" xfId="0" applyFont="1" applyFill="1" applyAlignment="1">
      <alignment vertical="center"/>
    </xf>
    <xf numFmtId="0" fontId="18" fillId="34" borderId="13" xfId="0" applyFont="1" applyFill="1" applyBorder="1" applyAlignment="1">
      <alignment horizontal="right" vertical="center" wrapText="1"/>
    </xf>
    <xf numFmtId="0" fontId="19" fillId="34" borderId="0" xfId="0" applyFont="1" applyFill="1" applyBorder="1" applyAlignment="1">
      <alignment horizontal="left" vertical="center"/>
    </xf>
    <xf numFmtId="0" fontId="18" fillId="34" borderId="15" xfId="0" applyFont="1" applyFill="1" applyBorder="1" applyAlignment="1">
      <alignment horizontal="right" vertical="center" wrapText="1"/>
    </xf>
    <xf numFmtId="0" fontId="19" fillId="34" borderId="16" xfId="0" applyNumberFormat="1" applyFont="1" applyFill="1" applyBorder="1" applyAlignment="1">
      <alignment horizontal="left" vertical="center"/>
    </xf>
    <xf numFmtId="0" fontId="0" fillId="34" borderId="0" xfId="0" applyFill="1" applyAlignment="1">
      <alignment vertical="center"/>
    </xf>
    <xf numFmtId="43" fontId="22" fillId="34" borderId="11" xfId="28" applyFont="1" applyFill="1" applyBorder="1" applyAlignment="1">
      <alignment horizontal="right" vertical="center"/>
    </xf>
    <xf numFmtId="43" fontId="18" fillId="34" borderId="12" xfId="28" applyFont="1" applyFill="1" applyBorder="1" applyAlignment="1">
      <alignment horizontal="right" vertical="center"/>
    </xf>
    <xf numFmtId="43" fontId="19" fillId="34" borderId="0" xfId="28" applyFont="1" applyFill="1" applyBorder="1" applyAlignment="1">
      <alignment vertical="center" wrapText="1"/>
    </xf>
    <xf numFmtId="43" fontId="19" fillId="34" borderId="0" xfId="28" applyFont="1" applyFill="1" applyBorder="1" applyAlignment="1">
      <alignment vertical="center"/>
    </xf>
    <xf numFmtId="43" fontId="18" fillId="34" borderId="0" xfId="28" applyFont="1" applyFill="1" applyBorder="1" applyAlignment="1">
      <alignment horizontal="right" vertical="center"/>
    </xf>
    <xf numFmtId="43" fontId="19" fillId="34" borderId="16" xfId="28" applyFont="1" applyFill="1" applyBorder="1" applyAlignment="1">
      <alignment vertical="center" wrapText="1"/>
    </xf>
    <xf numFmtId="43" fontId="19" fillId="34" borderId="16" xfId="28" applyFont="1" applyFill="1" applyBorder="1" applyAlignment="1">
      <alignment vertical="center"/>
    </xf>
    <xf numFmtId="43" fontId="18" fillId="34" borderId="16" xfId="28" applyFont="1" applyFill="1" applyBorder="1" applyAlignment="1">
      <alignment horizontal="right" vertical="center"/>
    </xf>
    <xf numFmtId="43" fontId="18" fillId="33" borderId="18" xfId="28" applyFont="1" applyFill="1" applyBorder="1" applyAlignment="1">
      <alignment horizontal="center" vertical="center"/>
    </xf>
    <xf numFmtId="43" fontId="19" fillId="34" borderId="0" xfId="28" applyFont="1" applyFill="1" applyAlignment="1">
      <alignment vertical="center"/>
    </xf>
    <xf numFmtId="0" fontId="21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164" fontId="19" fillId="34" borderId="0" xfId="28" applyNumberFormat="1" applyFont="1" applyFill="1" applyAlignment="1">
      <alignment vertical="center"/>
    </xf>
    <xf numFmtId="0" fontId="19" fillId="34" borderId="14" xfId="28" applyNumberFormat="1" applyFont="1" applyFill="1" applyBorder="1" applyAlignment="1">
      <alignment horizontal="left" vertical="center"/>
    </xf>
    <xf numFmtId="14" fontId="19" fillId="34" borderId="14" xfId="28" applyNumberFormat="1" applyFont="1" applyFill="1" applyBorder="1" applyAlignment="1">
      <alignment horizontal="left" vertical="center"/>
    </xf>
    <xf numFmtId="0" fontId="19" fillId="34" borderId="17" xfId="28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16" xfId="0" applyNumberFormat="1" applyFont="1" applyBorder="1" applyAlignment="1">
      <alignment horizontal="left" vertical="center"/>
    </xf>
    <xf numFmtId="0" fontId="18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43" fontId="18" fillId="33" borderId="18" xfId="28" applyFont="1" applyFill="1" applyBorder="1" applyAlignment="1">
      <alignment horizontal="center" vertical="center"/>
    </xf>
    <xf numFmtId="49" fontId="19" fillId="34" borderId="14" xfId="28" applyNumberFormat="1" applyFont="1" applyFill="1" applyBorder="1" applyAlignment="1">
      <alignment horizontal="left" vertical="center"/>
    </xf>
    <xf numFmtId="49" fontId="19" fillId="0" borderId="14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41" fontId="19" fillId="0" borderId="0" xfId="43" applyFont="1" applyAlignment="1">
      <alignment vertical="center"/>
    </xf>
    <xf numFmtId="43" fontId="18" fillId="33" borderId="18" xfId="28" applyFont="1" applyFill="1" applyBorder="1" applyAlignment="1">
      <alignment horizontal="center" vertical="center"/>
    </xf>
    <xf numFmtId="0" fontId="18" fillId="35" borderId="18" xfId="0" applyFont="1" applyFill="1" applyBorder="1" applyAlignment="1">
      <alignment horizontal="center" vertical="center"/>
    </xf>
    <xf numFmtId="41" fontId="18" fillId="35" borderId="18" xfId="43" applyFont="1" applyFill="1" applyBorder="1" applyAlignment="1">
      <alignment horizontal="left" vertical="top" textRotation="65"/>
    </xf>
    <xf numFmtId="43" fontId="18" fillId="33" borderId="18" xfId="28" applyFont="1" applyFill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49" fontId="18" fillId="0" borderId="13" xfId="0" applyNumberFormat="1" applyFont="1" applyBorder="1" applyAlignment="1">
      <alignment horizontal="right" vertical="center" wrapText="1"/>
    </xf>
    <xf numFmtId="49" fontId="18" fillId="0" borderId="15" xfId="0" applyNumberFormat="1" applyFont="1" applyBorder="1" applyAlignment="1">
      <alignment horizontal="right" vertical="center" wrapText="1"/>
    </xf>
    <xf numFmtId="49" fontId="21" fillId="0" borderId="0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49" fontId="18" fillId="33" borderId="10" xfId="0" applyNumberFormat="1" applyFont="1" applyFill="1" applyBorder="1" applyAlignment="1">
      <alignment horizontal="center" vertical="center" wrapText="1"/>
    </xf>
    <xf numFmtId="2" fontId="19" fillId="0" borderId="0" xfId="28" applyNumberFormat="1" applyFont="1" applyAlignment="1">
      <alignment vertical="center"/>
    </xf>
    <xf numFmtId="49" fontId="22" fillId="0" borderId="11" xfId="28" applyNumberFormat="1" applyFont="1" applyBorder="1" applyAlignment="1">
      <alignment horizontal="right" vertical="center"/>
    </xf>
    <xf numFmtId="49" fontId="19" fillId="0" borderId="0" xfId="28" applyNumberFormat="1" applyFont="1" applyBorder="1" applyAlignment="1">
      <alignment vertical="center" wrapText="1"/>
    </xf>
    <xf numFmtId="49" fontId="19" fillId="0" borderId="16" xfId="28" applyNumberFormat="1" applyFont="1" applyBorder="1" applyAlignment="1">
      <alignment vertical="center" wrapText="1"/>
    </xf>
    <xf numFmtId="49" fontId="21" fillId="0" borderId="0" xfId="0" applyNumberFormat="1" applyFont="1" applyBorder="1" applyAlignment="1">
      <alignment vertical="center" wrapText="1"/>
    </xf>
    <xf numFmtId="49" fontId="19" fillId="0" borderId="0" xfId="0" applyNumberFormat="1" applyFont="1" applyBorder="1" applyAlignment="1">
      <alignment vertical="center" wrapText="1"/>
    </xf>
    <xf numFmtId="49" fontId="18" fillId="33" borderId="11" xfId="28" applyNumberFormat="1" applyFont="1" applyFill="1" applyBorder="1" applyAlignment="1">
      <alignment horizontal="center" vertical="center" wrapText="1"/>
    </xf>
    <xf numFmtId="1" fontId="19" fillId="0" borderId="0" xfId="28" applyNumberFormat="1" applyFont="1" applyAlignment="1">
      <alignment vertical="center"/>
    </xf>
    <xf numFmtId="1" fontId="19" fillId="0" borderId="0" xfId="0" applyNumberFormat="1" applyFont="1" applyAlignment="1">
      <alignment horizontal="center" vertical="center"/>
    </xf>
    <xf numFmtId="49" fontId="19" fillId="0" borderId="0" xfId="28" applyNumberFormat="1" applyFont="1" applyBorder="1" applyAlignment="1">
      <alignment vertical="center"/>
    </xf>
    <xf numFmtId="49" fontId="19" fillId="0" borderId="16" xfId="28" applyNumberFormat="1" applyFont="1" applyBorder="1" applyAlignment="1">
      <alignment vertical="center"/>
    </xf>
    <xf numFmtId="49" fontId="18" fillId="0" borderId="0" xfId="28" applyNumberFormat="1" applyFont="1" applyBorder="1" applyAlignment="1">
      <alignment horizontal="right" vertical="center"/>
    </xf>
    <xf numFmtId="49" fontId="18" fillId="0" borderId="16" xfId="28" applyNumberFormat="1" applyFont="1" applyBorder="1" applyAlignment="1">
      <alignment horizontal="right" vertical="center"/>
    </xf>
    <xf numFmtId="49" fontId="18" fillId="35" borderId="18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41" fontId="19" fillId="36" borderId="0" xfId="43" applyFont="1" applyFill="1" applyAlignment="1">
      <alignment vertical="center"/>
    </xf>
    <xf numFmtId="0" fontId="18" fillId="36" borderId="0" xfId="0" applyFont="1" applyFill="1" applyAlignment="1">
      <alignment vertical="center"/>
    </xf>
    <xf numFmtId="49" fontId="18" fillId="36" borderId="0" xfId="0" applyNumberFormat="1" applyFont="1" applyFill="1" applyAlignment="1">
      <alignment vertical="center"/>
    </xf>
    <xf numFmtId="41" fontId="18" fillId="36" borderId="0" xfId="43" applyFont="1" applyFill="1" applyAlignment="1">
      <alignment vertical="center"/>
    </xf>
    <xf numFmtId="1" fontId="18" fillId="0" borderId="0" xfId="0" applyNumberFormat="1" applyFont="1" applyAlignment="1">
      <alignment horizontal="left" vertical="center"/>
    </xf>
    <xf numFmtId="1" fontId="19" fillId="0" borderId="13" xfId="0" applyNumberFormat="1" applyFont="1" applyBorder="1" applyAlignment="1">
      <alignment horizontal="center" vertical="center"/>
    </xf>
    <xf numFmtId="1" fontId="19" fillId="0" borderId="0" xfId="28" applyNumberFormat="1" applyFont="1" applyBorder="1" applyAlignment="1">
      <alignment vertical="center"/>
    </xf>
    <xf numFmtId="2" fontId="19" fillId="0" borderId="0" xfId="28" applyNumberFormat="1" applyFont="1" applyBorder="1" applyAlignment="1">
      <alignment vertical="center"/>
    </xf>
    <xf numFmtId="1" fontId="19" fillId="36" borderId="10" xfId="0" applyNumberFormat="1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1" fontId="19" fillId="36" borderId="11" xfId="28" applyNumberFormat="1" applyFont="1" applyFill="1" applyBorder="1" applyAlignment="1">
      <alignment vertical="center"/>
    </xf>
    <xf numFmtId="2" fontId="18" fillId="36" borderId="11" xfId="28" applyNumberFormat="1" applyFont="1" applyFill="1" applyBorder="1" applyAlignment="1">
      <alignment horizontal="right" vertical="center"/>
    </xf>
    <xf numFmtId="2" fontId="19" fillId="36" borderId="11" xfId="28" applyNumberFormat="1" applyFont="1" applyFill="1" applyBorder="1" applyAlignment="1">
      <alignment vertical="center"/>
    </xf>
    <xf numFmtId="164" fontId="19" fillId="36" borderId="11" xfId="28" applyNumberFormat="1" applyFont="1" applyFill="1" applyBorder="1" applyAlignment="1">
      <alignment vertical="center"/>
    </xf>
    <xf numFmtId="1" fontId="19" fillId="0" borderId="15" xfId="0" applyNumberFormat="1" applyFont="1" applyBorder="1" applyAlignment="1">
      <alignment horizontal="center" vertical="center"/>
    </xf>
    <xf numFmtId="1" fontId="19" fillId="0" borderId="16" xfId="28" applyNumberFormat="1" applyFont="1" applyBorder="1" applyAlignment="1">
      <alignment vertical="center"/>
    </xf>
    <xf numFmtId="2" fontId="19" fillId="0" borderId="16" xfId="28" applyNumberFormat="1" applyFont="1" applyBorder="1" applyAlignment="1">
      <alignment vertical="center"/>
    </xf>
    <xf numFmtId="164" fontId="19" fillId="36" borderId="12" xfId="28" applyNumberFormat="1" applyFont="1" applyFill="1" applyBorder="1" applyAlignment="1">
      <alignment vertical="center"/>
    </xf>
    <xf numFmtId="164" fontId="19" fillId="0" borderId="14" xfId="28" applyNumberFormat="1" applyFont="1" applyBorder="1" applyAlignment="1">
      <alignment vertical="center"/>
    </xf>
    <xf numFmtId="164" fontId="19" fillId="0" borderId="17" xfId="28" applyNumberFormat="1" applyFont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36" borderId="11" xfId="0" applyFont="1" applyFill="1" applyBorder="1" applyAlignment="1">
      <alignment vertical="center"/>
    </xf>
    <xf numFmtId="1" fontId="19" fillId="36" borderId="22" xfId="0" applyNumberFormat="1" applyFont="1" applyFill="1" applyBorder="1" applyAlignment="1">
      <alignment horizontal="center" vertical="center"/>
    </xf>
    <xf numFmtId="1" fontId="19" fillId="0" borderId="23" xfId="0" applyNumberFormat="1" applyFont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64" fontId="19" fillId="36" borderId="25" xfId="28" applyNumberFormat="1" applyFont="1" applyFill="1" applyBorder="1" applyAlignment="1">
      <alignment vertical="center"/>
    </xf>
    <xf numFmtId="164" fontId="19" fillId="0" borderId="26" xfId="28" applyNumberFormat="1" applyFont="1" applyBorder="1" applyAlignment="1">
      <alignment vertical="center"/>
    </xf>
    <xf numFmtId="164" fontId="19" fillId="0" borderId="27" xfId="28" applyNumberFormat="1" applyFont="1" applyBorder="1" applyAlignment="1">
      <alignment vertical="center"/>
    </xf>
    <xf numFmtId="0" fontId="23" fillId="0" borderId="0" xfId="44" applyAlignment="1">
      <alignment vertical="center"/>
    </xf>
    <xf numFmtId="0" fontId="24" fillId="0" borderId="0" xfId="44" applyFont="1" applyAlignment="1">
      <alignment vertical="center"/>
    </xf>
    <xf numFmtId="0" fontId="25" fillId="0" borderId="0" xfId="44" applyFont="1" applyBorder="1" applyAlignment="1">
      <alignment horizontal="left" vertical="center"/>
    </xf>
    <xf numFmtId="0" fontId="25" fillId="0" borderId="16" xfId="44" applyFont="1" applyBorder="1" applyAlignment="1">
      <alignment horizontal="left" vertical="center"/>
    </xf>
    <xf numFmtId="0" fontId="24" fillId="34" borderId="21" xfId="44" applyFont="1" applyFill="1" applyBorder="1" applyAlignment="1">
      <alignment vertical="center"/>
    </xf>
    <xf numFmtId="0" fontId="19" fillId="34" borderId="28" xfId="0" applyFont="1" applyFill="1" applyBorder="1" applyAlignment="1">
      <alignment vertical="center"/>
    </xf>
    <xf numFmtId="43" fontId="19" fillId="34" borderId="28" xfId="28" applyFont="1" applyFill="1" applyBorder="1" applyAlignment="1">
      <alignment vertical="center"/>
    </xf>
    <xf numFmtId="164" fontId="19" fillId="34" borderId="28" xfId="28" applyNumberFormat="1" applyFont="1" applyFill="1" applyBorder="1" applyAlignment="1">
      <alignment vertical="center"/>
    </xf>
    <xf numFmtId="0" fontId="24" fillId="34" borderId="13" xfId="44" applyFont="1" applyFill="1" applyBorder="1" applyAlignment="1">
      <alignment vertical="center"/>
    </xf>
    <xf numFmtId="0" fontId="19" fillId="34" borderId="0" xfId="0" applyFont="1" applyFill="1" applyBorder="1" applyAlignment="1">
      <alignment vertical="center"/>
    </xf>
    <xf numFmtId="164" fontId="19" fillId="34" borderId="0" xfId="28" applyNumberFormat="1" applyFont="1" applyFill="1" applyBorder="1" applyAlignment="1">
      <alignment vertical="center"/>
    </xf>
    <xf numFmtId="43" fontId="19" fillId="36" borderId="11" xfId="28" applyFont="1" applyFill="1" applyBorder="1" applyAlignment="1">
      <alignment vertical="center"/>
    </xf>
    <xf numFmtId="164" fontId="19" fillId="34" borderId="29" xfId="28" applyNumberFormat="1" applyFont="1" applyFill="1" applyBorder="1" applyAlignment="1">
      <alignment vertical="center"/>
    </xf>
    <xf numFmtId="164" fontId="19" fillId="34" borderId="14" xfId="28" applyNumberFormat="1" applyFont="1" applyFill="1" applyBorder="1" applyAlignment="1">
      <alignment vertical="center"/>
    </xf>
    <xf numFmtId="0" fontId="23" fillId="0" borderId="0" xfId="44" applyBorder="1" applyAlignment="1">
      <alignment vertical="center" wrapText="1"/>
    </xf>
    <xf numFmtId="0" fontId="19" fillId="37" borderId="0" xfId="0" applyFont="1" applyFill="1" applyBorder="1" applyAlignment="1">
      <alignment horizontal="left" vertical="center"/>
    </xf>
    <xf numFmtId="1" fontId="19" fillId="37" borderId="0" xfId="28" applyNumberFormat="1" applyFont="1" applyFill="1" applyBorder="1" applyAlignment="1">
      <alignment vertical="center"/>
    </xf>
    <xf numFmtId="0" fontId="19" fillId="37" borderId="16" xfId="0" applyFont="1" applyFill="1" applyBorder="1" applyAlignment="1">
      <alignment horizontal="left" vertical="center"/>
    </xf>
    <xf numFmtId="1" fontId="19" fillId="37" borderId="16" xfId="28" applyNumberFormat="1" applyFont="1" applyFill="1" applyBorder="1" applyAlignment="1">
      <alignment vertical="center"/>
    </xf>
    <xf numFmtId="0" fontId="19" fillId="38" borderId="0" xfId="0" applyFont="1" applyFill="1" applyBorder="1" applyAlignment="1">
      <alignment horizontal="left" vertical="center"/>
    </xf>
    <xf numFmtId="1" fontId="19" fillId="38" borderId="0" xfId="28" applyNumberFormat="1" applyFont="1" applyFill="1" applyBorder="1" applyAlignment="1">
      <alignment vertical="center"/>
    </xf>
    <xf numFmtId="0" fontId="19" fillId="39" borderId="0" xfId="0" applyFont="1" applyFill="1" applyBorder="1" applyAlignment="1">
      <alignment horizontal="left" vertical="center"/>
    </xf>
    <xf numFmtId="1" fontId="19" fillId="39" borderId="0" xfId="28" applyNumberFormat="1" applyFont="1" applyFill="1" applyBorder="1" applyAlignment="1">
      <alignment vertical="center"/>
    </xf>
    <xf numFmtId="2" fontId="19" fillId="34" borderId="28" xfId="28" applyNumberFormat="1" applyFont="1" applyFill="1" applyBorder="1" applyAlignment="1">
      <alignment vertical="center"/>
    </xf>
    <xf numFmtId="2" fontId="19" fillId="34" borderId="0" xfId="28" applyNumberFormat="1" applyFont="1" applyFill="1" applyBorder="1" applyAlignment="1">
      <alignment vertical="center"/>
    </xf>
    <xf numFmtId="0" fontId="18" fillId="33" borderId="18" xfId="0" applyFont="1" applyFill="1" applyBorder="1" applyAlignment="1">
      <alignment horizontal="center" vertical="center"/>
    </xf>
    <xf numFmtId="43" fontId="18" fillId="33" borderId="18" xfId="28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43" builtinId="6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2</xdr:col>
      <xdr:colOff>200025</xdr:colOff>
      <xdr:row>0</xdr:row>
      <xdr:rowOff>428625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2600325" cy="409575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0</xdr:row>
      <xdr:rowOff>257175</xdr:rowOff>
    </xdr:from>
    <xdr:ext cx="1878015" cy="224998"/>
    <xdr:sp macro="" textlink="">
      <xdr:nvSpPr>
        <xdr:cNvPr id="3" name="TextBox 2"/>
        <xdr:cNvSpPr txBox="1"/>
      </xdr:nvSpPr>
      <xdr:spPr>
        <a:xfrm>
          <a:off x="381000" y="257175"/>
          <a:ext cx="18780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i="1">
              <a:latin typeface="Arial" pitchFamily="34" charset="0"/>
              <a:cs typeface="Arial" pitchFamily="34" charset="0"/>
            </a:rPr>
            <a:t>Electrical</a:t>
          </a:r>
          <a:r>
            <a:rPr lang="en-US" sz="900" i="1" baseline="0">
              <a:latin typeface="Arial" pitchFamily="34" charset="0"/>
              <a:cs typeface="Arial" pitchFamily="34" charset="0"/>
            </a:rPr>
            <a:t> Systems &amp; Equipments</a:t>
          </a:r>
          <a:endParaRPr lang="en-US" sz="900" i="1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1962785</xdr:colOff>
      <xdr:row>0</xdr:row>
      <xdr:rowOff>419100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2648585" cy="409575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0</xdr:row>
      <xdr:rowOff>257175</xdr:rowOff>
    </xdr:from>
    <xdr:ext cx="1878015" cy="224998"/>
    <xdr:sp macro="" textlink="">
      <xdr:nvSpPr>
        <xdr:cNvPr id="3" name="TextBox 2"/>
        <xdr:cNvSpPr txBox="1"/>
      </xdr:nvSpPr>
      <xdr:spPr>
        <a:xfrm>
          <a:off x="381000" y="257175"/>
          <a:ext cx="18780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i="1">
              <a:latin typeface="Arial" pitchFamily="34" charset="0"/>
              <a:cs typeface="Arial" pitchFamily="34" charset="0"/>
            </a:rPr>
            <a:t>Electrical</a:t>
          </a:r>
          <a:r>
            <a:rPr lang="en-US" sz="900" i="1" baseline="0">
              <a:latin typeface="Arial" pitchFamily="34" charset="0"/>
              <a:cs typeface="Arial" pitchFamily="34" charset="0"/>
            </a:rPr>
            <a:t> Systems &amp; Equipments</a:t>
          </a:r>
          <a:endParaRPr lang="en-US" sz="900" i="1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1962785</xdr:colOff>
      <xdr:row>0</xdr:row>
      <xdr:rowOff>419100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2648585" cy="409575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0</xdr:row>
      <xdr:rowOff>257175</xdr:rowOff>
    </xdr:from>
    <xdr:ext cx="1878015" cy="224998"/>
    <xdr:sp macro="" textlink="">
      <xdr:nvSpPr>
        <xdr:cNvPr id="3" name="TextBox 2"/>
        <xdr:cNvSpPr txBox="1"/>
      </xdr:nvSpPr>
      <xdr:spPr>
        <a:xfrm>
          <a:off x="381000" y="257175"/>
          <a:ext cx="18780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i="1">
              <a:latin typeface="Arial" pitchFamily="34" charset="0"/>
              <a:cs typeface="Arial" pitchFamily="34" charset="0"/>
            </a:rPr>
            <a:t>Electrical</a:t>
          </a:r>
          <a:r>
            <a:rPr lang="en-US" sz="900" i="1" baseline="0">
              <a:latin typeface="Arial" pitchFamily="34" charset="0"/>
              <a:cs typeface="Arial" pitchFamily="34" charset="0"/>
            </a:rPr>
            <a:t> Systems &amp; Equipments</a:t>
          </a:r>
          <a:endParaRPr lang="en-US" sz="900" i="1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1962785</xdr:colOff>
      <xdr:row>0</xdr:row>
      <xdr:rowOff>419100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2648585" cy="409575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0</xdr:row>
      <xdr:rowOff>257175</xdr:rowOff>
    </xdr:from>
    <xdr:ext cx="1878015" cy="224998"/>
    <xdr:sp macro="" textlink="">
      <xdr:nvSpPr>
        <xdr:cNvPr id="3" name="TextBox 2"/>
        <xdr:cNvSpPr txBox="1"/>
      </xdr:nvSpPr>
      <xdr:spPr>
        <a:xfrm>
          <a:off x="381000" y="257175"/>
          <a:ext cx="18780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i="1">
              <a:latin typeface="Arial" pitchFamily="34" charset="0"/>
              <a:cs typeface="Arial" pitchFamily="34" charset="0"/>
            </a:rPr>
            <a:t>Electrical</a:t>
          </a:r>
          <a:r>
            <a:rPr lang="en-US" sz="900" i="1" baseline="0">
              <a:latin typeface="Arial" pitchFamily="34" charset="0"/>
              <a:cs typeface="Arial" pitchFamily="34" charset="0"/>
            </a:rPr>
            <a:t> Systems &amp; Equipments</a:t>
          </a:r>
          <a:endParaRPr lang="en-US" sz="900" i="1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1962785</xdr:colOff>
      <xdr:row>0</xdr:row>
      <xdr:rowOff>419100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2648585" cy="409575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0</xdr:row>
      <xdr:rowOff>257175</xdr:rowOff>
    </xdr:from>
    <xdr:ext cx="1878015" cy="224998"/>
    <xdr:sp macro="" textlink="">
      <xdr:nvSpPr>
        <xdr:cNvPr id="3" name="TextBox 2"/>
        <xdr:cNvSpPr txBox="1"/>
      </xdr:nvSpPr>
      <xdr:spPr>
        <a:xfrm>
          <a:off x="381000" y="257175"/>
          <a:ext cx="18780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i="1">
              <a:latin typeface="Arial" pitchFamily="34" charset="0"/>
              <a:cs typeface="Arial" pitchFamily="34" charset="0"/>
            </a:rPr>
            <a:t>Electrical</a:t>
          </a:r>
          <a:r>
            <a:rPr lang="en-US" sz="900" i="1" baseline="0">
              <a:latin typeface="Arial" pitchFamily="34" charset="0"/>
              <a:cs typeface="Arial" pitchFamily="34" charset="0"/>
            </a:rPr>
            <a:t> Systems &amp; Equipments</a:t>
          </a:r>
          <a:endParaRPr lang="en-US" sz="900" i="1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1962785</xdr:colOff>
      <xdr:row>0</xdr:row>
      <xdr:rowOff>419100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2648585" cy="409575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0</xdr:row>
      <xdr:rowOff>257175</xdr:rowOff>
    </xdr:from>
    <xdr:ext cx="1878015" cy="224998"/>
    <xdr:sp macro="" textlink="">
      <xdr:nvSpPr>
        <xdr:cNvPr id="3" name="TextBox 2"/>
        <xdr:cNvSpPr txBox="1"/>
      </xdr:nvSpPr>
      <xdr:spPr>
        <a:xfrm>
          <a:off x="381000" y="257175"/>
          <a:ext cx="18780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i="1">
              <a:latin typeface="Arial" pitchFamily="34" charset="0"/>
              <a:cs typeface="Arial" pitchFamily="34" charset="0"/>
            </a:rPr>
            <a:t>Electrical</a:t>
          </a:r>
          <a:r>
            <a:rPr lang="en-US" sz="900" i="1" baseline="0">
              <a:latin typeface="Arial" pitchFamily="34" charset="0"/>
              <a:cs typeface="Arial" pitchFamily="34" charset="0"/>
            </a:rPr>
            <a:t> Systems &amp; Equipments</a:t>
          </a:r>
          <a:endParaRPr lang="en-US" sz="900" i="1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1962785</xdr:colOff>
      <xdr:row>0</xdr:row>
      <xdr:rowOff>419100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2648585" cy="409575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0</xdr:row>
      <xdr:rowOff>257175</xdr:rowOff>
    </xdr:from>
    <xdr:ext cx="1878015" cy="224998"/>
    <xdr:sp macro="" textlink="">
      <xdr:nvSpPr>
        <xdr:cNvPr id="3" name="TextBox 2"/>
        <xdr:cNvSpPr txBox="1"/>
      </xdr:nvSpPr>
      <xdr:spPr>
        <a:xfrm>
          <a:off x="381000" y="257175"/>
          <a:ext cx="18780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i="1">
              <a:latin typeface="Arial" pitchFamily="34" charset="0"/>
              <a:cs typeface="Arial" pitchFamily="34" charset="0"/>
            </a:rPr>
            <a:t>Electrical</a:t>
          </a:r>
          <a:r>
            <a:rPr lang="en-US" sz="900" i="1" baseline="0">
              <a:latin typeface="Arial" pitchFamily="34" charset="0"/>
              <a:cs typeface="Arial" pitchFamily="34" charset="0"/>
            </a:rPr>
            <a:t> Systems &amp; Equipments</a:t>
          </a:r>
          <a:endParaRPr lang="en-US" sz="900" i="1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1962785</xdr:colOff>
      <xdr:row>0</xdr:row>
      <xdr:rowOff>419100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2648585" cy="409575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0</xdr:row>
      <xdr:rowOff>257175</xdr:rowOff>
    </xdr:from>
    <xdr:ext cx="1878015" cy="224998"/>
    <xdr:sp macro="" textlink="">
      <xdr:nvSpPr>
        <xdr:cNvPr id="3" name="TextBox 2"/>
        <xdr:cNvSpPr txBox="1"/>
      </xdr:nvSpPr>
      <xdr:spPr>
        <a:xfrm>
          <a:off x="381000" y="257175"/>
          <a:ext cx="18780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i="1">
              <a:latin typeface="Arial" pitchFamily="34" charset="0"/>
              <a:cs typeface="Arial" pitchFamily="34" charset="0"/>
            </a:rPr>
            <a:t>Electrical</a:t>
          </a:r>
          <a:r>
            <a:rPr lang="en-US" sz="900" i="1" baseline="0">
              <a:latin typeface="Arial" pitchFamily="34" charset="0"/>
              <a:cs typeface="Arial" pitchFamily="34" charset="0"/>
            </a:rPr>
            <a:t> Systems &amp; Equipments</a:t>
          </a:r>
          <a:endParaRPr lang="en-US" sz="900" i="1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1962785</xdr:colOff>
      <xdr:row>0</xdr:row>
      <xdr:rowOff>419100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2648585" cy="409575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0</xdr:row>
      <xdr:rowOff>257175</xdr:rowOff>
    </xdr:from>
    <xdr:ext cx="1878015" cy="224998"/>
    <xdr:sp macro="" textlink="">
      <xdr:nvSpPr>
        <xdr:cNvPr id="3" name="TextBox 2"/>
        <xdr:cNvSpPr txBox="1"/>
      </xdr:nvSpPr>
      <xdr:spPr>
        <a:xfrm>
          <a:off x="381000" y="257175"/>
          <a:ext cx="18780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i="1">
              <a:latin typeface="Arial" pitchFamily="34" charset="0"/>
              <a:cs typeface="Arial" pitchFamily="34" charset="0"/>
            </a:rPr>
            <a:t>Electrical</a:t>
          </a:r>
          <a:r>
            <a:rPr lang="en-US" sz="900" i="1" baseline="0">
              <a:latin typeface="Arial" pitchFamily="34" charset="0"/>
              <a:cs typeface="Arial" pitchFamily="34" charset="0"/>
            </a:rPr>
            <a:t> Systems &amp; Equipments</a:t>
          </a:r>
          <a:endParaRPr lang="en-US" sz="900" i="1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1962785</xdr:colOff>
      <xdr:row>0</xdr:row>
      <xdr:rowOff>419100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2648585" cy="409575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0</xdr:row>
      <xdr:rowOff>257175</xdr:rowOff>
    </xdr:from>
    <xdr:ext cx="1878015" cy="224998"/>
    <xdr:sp macro="" textlink="">
      <xdr:nvSpPr>
        <xdr:cNvPr id="3" name="TextBox 2"/>
        <xdr:cNvSpPr txBox="1"/>
      </xdr:nvSpPr>
      <xdr:spPr>
        <a:xfrm>
          <a:off x="381000" y="257175"/>
          <a:ext cx="18780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i="1">
              <a:latin typeface="Arial" pitchFamily="34" charset="0"/>
              <a:cs typeface="Arial" pitchFamily="34" charset="0"/>
            </a:rPr>
            <a:t>Electrical</a:t>
          </a:r>
          <a:r>
            <a:rPr lang="en-US" sz="900" i="1" baseline="0">
              <a:latin typeface="Arial" pitchFamily="34" charset="0"/>
              <a:cs typeface="Arial" pitchFamily="34" charset="0"/>
            </a:rPr>
            <a:t> Systems &amp; Equipments</a:t>
          </a:r>
          <a:endParaRPr lang="en-US" sz="900" i="1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7"/>
  <sheetViews>
    <sheetView tabSelected="1" workbookViewId="0">
      <selection activeCell="K20" sqref="K20:K29"/>
    </sheetView>
  </sheetViews>
  <sheetFormatPr defaultRowHeight="15"/>
  <cols>
    <col min="1" max="1" width="10.7109375" style="10" customWidth="1"/>
    <col min="2" max="2" width="25.7109375" style="10" customWidth="1"/>
    <col min="3" max="5" width="5.7109375" style="26" customWidth="1"/>
    <col min="6" max="21" width="11.28515625" style="29" customWidth="1"/>
    <col min="22" max="24" width="10.7109375" style="29" customWidth="1"/>
    <col min="25" max="16384" width="9.140625" style="16"/>
  </cols>
  <sheetData>
    <row r="1" spans="1:24" s="11" customFormat="1" ht="40.5" customHeight="1">
      <c r="A1" s="8"/>
      <c r="B1" s="9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 t="s">
        <v>14</v>
      </c>
      <c r="X1" s="18"/>
    </row>
    <row r="2" spans="1:24" s="11" customFormat="1" ht="14.25">
      <c r="A2" s="12" t="s">
        <v>22</v>
      </c>
      <c r="B2" s="13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19"/>
      <c r="O2" s="19"/>
      <c r="P2" s="19"/>
      <c r="Q2" s="20"/>
      <c r="R2" s="19"/>
      <c r="S2" s="19"/>
      <c r="T2" s="19"/>
      <c r="U2" s="20"/>
      <c r="V2" s="20"/>
      <c r="W2" s="21" t="s">
        <v>1</v>
      </c>
      <c r="X2" s="30">
        <v>400087</v>
      </c>
    </row>
    <row r="3" spans="1:24" s="11" customFormat="1" ht="14.25">
      <c r="A3" s="12" t="s">
        <v>0</v>
      </c>
      <c r="B3" s="13" t="s">
        <v>191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/>
      <c r="P3" s="19"/>
      <c r="Q3" s="20"/>
      <c r="R3" s="19"/>
      <c r="S3" s="19"/>
      <c r="T3" s="19"/>
      <c r="U3" s="20"/>
      <c r="V3" s="20"/>
      <c r="W3" s="21" t="s">
        <v>6</v>
      </c>
      <c r="X3" s="41" t="s">
        <v>195</v>
      </c>
    </row>
    <row r="4" spans="1:24" s="11" customFormat="1" ht="14.25">
      <c r="A4" s="12" t="s">
        <v>2</v>
      </c>
      <c r="B4" s="13" t="s">
        <v>192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  <c r="N4" s="19"/>
      <c r="O4" s="19"/>
      <c r="P4" s="19"/>
      <c r="Q4" s="20"/>
      <c r="R4" s="19"/>
      <c r="S4" s="19"/>
      <c r="T4" s="19"/>
      <c r="U4" s="20"/>
      <c r="V4" s="20"/>
      <c r="W4" s="21" t="s">
        <v>5</v>
      </c>
      <c r="X4" s="31">
        <v>43626</v>
      </c>
    </row>
    <row r="5" spans="1:24" s="11" customFormat="1" ht="14.25">
      <c r="A5" s="12" t="s">
        <v>4</v>
      </c>
      <c r="B5" s="13" t="s">
        <v>193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19"/>
      <c r="O5" s="19"/>
      <c r="P5" s="19"/>
      <c r="Q5" s="20"/>
      <c r="R5" s="19"/>
      <c r="S5" s="19"/>
      <c r="T5" s="19"/>
      <c r="U5" s="20"/>
      <c r="V5" s="20"/>
      <c r="W5" s="21" t="s">
        <v>3</v>
      </c>
      <c r="X5" s="30">
        <v>2</v>
      </c>
    </row>
    <row r="6" spans="1:24" s="11" customFormat="1" ht="14.25">
      <c r="A6" s="14" t="s">
        <v>26</v>
      </c>
      <c r="B6" s="15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  <c r="N6" s="22"/>
      <c r="O6" s="22"/>
      <c r="P6" s="22"/>
      <c r="Q6" s="23"/>
      <c r="R6" s="22"/>
      <c r="S6" s="22"/>
      <c r="T6" s="22"/>
      <c r="U6" s="23"/>
      <c r="V6" s="23"/>
      <c r="W6" s="24" t="s">
        <v>7</v>
      </c>
      <c r="X6" s="32" t="s">
        <v>196</v>
      </c>
    </row>
    <row r="7" spans="1:24"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>
      <c r="A8" s="124" t="s">
        <v>27</v>
      </c>
      <c r="B8" s="126" t="s">
        <v>23</v>
      </c>
      <c r="C8" s="125" t="s">
        <v>15</v>
      </c>
      <c r="D8" s="125"/>
      <c r="E8" s="125"/>
      <c r="F8" s="125" t="s">
        <v>16</v>
      </c>
      <c r="G8" s="125"/>
      <c r="H8" s="125"/>
      <c r="I8" s="125"/>
      <c r="J8" s="125" t="s">
        <v>31</v>
      </c>
      <c r="K8" s="125"/>
      <c r="L8" s="125"/>
      <c r="M8" s="125"/>
      <c r="N8" s="125" t="s">
        <v>32</v>
      </c>
      <c r="O8" s="125"/>
      <c r="P8" s="125"/>
      <c r="Q8" s="125"/>
      <c r="R8" s="125" t="s">
        <v>20</v>
      </c>
      <c r="S8" s="125"/>
      <c r="T8" s="125"/>
      <c r="U8" s="125"/>
      <c r="V8" s="125" t="s">
        <v>21</v>
      </c>
      <c r="W8" s="125"/>
      <c r="X8" s="125"/>
    </row>
    <row r="9" spans="1:24">
      <c r="A9" s="124"/>
      <c r="B9" s="127"/>
      <c r="C9" s="40" t="s">
        <v>17</v>
      </c>
      <c r="D9" s="40" t="s">
        <v>34</v>
      </c>
      <c r="E9" s="40" t="s">
        <v>18</v>
      </c>
      <c r="F9" s="25" t="s">
        <v>33</v>
      </c>
      <c r="G9" s="25" t="s">
        <v>34</v>
      </c>
      <c r="H9" s="25" t="s">
        <v>19</v>
      </c>
      <c r="I9" s="25" t="s">
        <v>18</v>
      </c>
      <c r="J9" s="46" t="s">
        <v>33</v>
      </c>
      <c r="K9" s="46" t="s">
        <v>34</v>
      </c>
      <c r="L9" s="46" t="s">
        <v>19</v>
      </c>
      <c r="M9" s="46" t="s">
        <v>18</v>
      </c>
      <c r="N9" s="25" t="s">
        <v>33</v>
      </c>
      <c r="O9" s="25" t="s">
        <v>34</v>
      </c>
      <c r="P9" s="25" t="s">
        <v>19</v>
      </c>
      <c r="Q9" s="25" t="s">
        <v>18</v>
      </c>
      <c r="R9" s="49" t="s">
        <v>33</v>
      </c>
      <c r="S9" s="49" t="s">
        <v>34</v>
      </c>
      <c r="T9" s="49" t="s">
        <v>19</v>
      </c>
      <c r="U9" s="49" t="s">
        <v>18</v>
      </c>
      <c r="V9" s="25" t="s">
        <v>33</v>
      </c>
      <c r="W9" s="25" t="s">
        <v>34</v>
      </c>
      <c r="X9" s="25" t="s">
        <v>18</v>
      </c>
    </row>
    <row r="10" spans="1:24">
      <c r="A10" s="103" t="s">
        <v>35</v>
      </c>
      <c r="B10" s="104" t="s">
        <v>916</v>
      </c>
      <c r="C10" s="105">
        <v>32.64</v>
      </c>
      <c r="D10" s="105">
        <v>4</v>
      </c>
      <c r="E10" s="105">
        <f t="shared" ref="E10:E17" si="0">C10+D10</f>
        <v>36.64</v>
      </c>
      <c r="F10" s="106"/>
      <c r="G10" s="106"/>
      <c r="H10" s="106"/>
      <c r="I10" s="122">
        <f>SYQF344!E11</f>
        <v>16329952.99769</v>
      </c>
      <c r="J10" s="106">
        <f t="shared" ref="J10:L17" si="1">IFERROR(PRODUCT(F10,1.142),0)</f>
        <v>1.1419999999999999</v>
      </c>
      <c r="K10" s="106">
        <f t="shared" si="1"/>
        <v>1.1419999999999999</v>
      </c>
      <c r="L10" s="106">
        <f t="shared" si="1"/>
        <v>1.1419999999999999</v>
      </c>
      <c r="M10" s="106">
        <f t="shared" ref="M10:M17" si="2">SUM(J10,K10,L10)</f>
        <v>3.4259999999999997</v>
      </c>
      <c r="N10" s="106">
        <f t="shared" ref="N10:P17" si="3">IFERROR(PRODUCT(F10,0),0)</f>
        <v>0</v>
      </c>
      <c r="O10" s="106">
        <f t="shared" si="3"/>
        <v>0</v>
      </c>
      <c r="P10" s="106">
        <f t="shared" si="3"/>
        <v>0</v>
      </c>
      <c r="Q10" s="106">
        <f t="shared" ref="Q10:Q17" si="4">SUM(N10,O10,P10)</f>
        <v>0</v>
      </c>
      <c r="R10" s="106"/>
      <c r="S10" s="106"/>
      <c r="T10" s="106"/>
      <c r="U10" s="106">
        <f>SYQF344!F11</f>
        <v>18648565.621361975</v>
      </c>
      <c r="V10" s="106">
        <f t="shared" ref="V10:W12" si="5">R10/C10</f>
        <v>0</v>
      </c>
      <c r="W10" s="106">
        <f t="shared" si="5"/>
        <v>0</v>
      </c>
      <c r="X10" s="111">
        <f t="shared" ref="X10:X18" si="6">IF(ISERROR(U10/E10),"",U10/E10)</f>
        <v>508967.40232974821</v>
      </c>
    </row>
    <row r="11" spans="1:24">
      <c r="A11" s="107" t="s">
        <v>36</v>
      </c>
      <c r="B11" s="108" t="s">
        <v>917</v>
      </c>
      <c r="C11" s="20">
        <v>21.76</v>
      </c>
      <c r="D11" s="20">
        <v>4</v>
      </c>
      <c r="E11" s="20">
        <f t="shared" si="0"/>
        <v>25.76</v>
      </c>
      <c r="F11" s="109"/>
      <c r="G11" s="109"/>
      <c r="H11" s="109"/>
      <c r="I11" s="123">
        <f>SYQF345!E11</f>
        <v>11423101.763700001</v>
      </c>
      <c r="J11" s="109">
        <f t="shared" si="1"/>
        <v>1.1419999999999999</v>
      </c>
      <c r="K11" s="109">
        <f t="shared" si="1"/>
        <v>1.1419999999999999</v>
      </c>
      <c r="L11" s="109">
        <f t="shared" si="1"/>
        <v>1.1419999999999999</v>
      </c>
      <c r="M11" s="109">
        <f t="shared" si="2"/>
        <v>3.4259999999999997</v>
      </c>
      <c r="N11" s="109">
        <f t="shared" si="3"/>
        <v>0</v>
      </c>
      <c r="O11" s="109">
        <f t="shared" si="3"/>
        <v>0</v>
      </c>
      <c r="P11" s="109">
        <f t="shared" si="3"/>
        <v>0</v>
      </c>
      <c r="Q11" s="109">
        <f t="shared" si="4"/>
        <v>0</v>
      </c>
      <c r="R11" s="109"/>
      <c r="S11" s="109"/>
      <c r="T11" s="109"/>
      <c r="U11" s="109">
        <f>SYQF345!F11</f>
        <v>13045078.274645399</v>
      </c>
      <c r="V11" s="109">
        <f t="shared" si="5"/>
        <v>0</v>
      </c>
      <c r="W11" s="109">
        <f t="shared" si="5"/>
        <v>0</v>
      </c>
      <c r="X11" s="112">
        <f t="shared" si="6"/>
        <v>506408.31811511639</v>
      </c>
    </row>
    <row r="12" spans="1:24">
      <c r="A12" s="107" t="s">
        <v>37</v>
      </c>
      <c r="B12" s="108" t="s">
        <v>918</v>
      </c>
      <c r="C12" s="20">
        <v>24.48</v>
      </c>
      <c r="D12" s="20">
        <v>22</v>
      </c>
      <c r="E12" s="20">
        <f t="shared" si="0"/>
        <v>46.480000000000004</v>
      </c>
      <c r="F12" s="109"/>
      <c r="G12" s="109"/>
      <c r="H12" s="109"/>
      <c r="I12" s="123">
        <f>SYQF346!E11</f>
        <v>18741600.785589997</v>
      </c>
      <c r="J12" s="109">
        <f t="shared" si="1"/>
        <v>1.1419999999999999</v>
      </c>
      <c r="K12" s="109">
        <f t="shared" si="1"/>
        <v>1.1419999999999999</v>
      </c>
      <c r="L12" s="109">
        <f t="shared" si="1"/>
        <v>1.1419999999999999</v>
      </c>
      <c r="M12" s="109">
        <f t="shared" si="2"/>
        <v>3.4259999999999997</v>
      </c>
      <c r="N12" s="109">
        <f t="shared" si="3"/>
        <v>0</v>
      </c>
      <c r="O12" s="109">
        <f t="shared" si="3"/>
        <v>0</v>
      </c>
      <c r="P12" s="109">
        <f t="shared" si="3"/>
        <v>0</v>
      </c>
      <c r="Q12" s="109">
        <f t="shared" si="4"/>
        <v>0</v>
      </c>
      <c r="R12" s="109"/>
      <c r="S12" s="109"/>
      <c r="T12" s="109"/>
      <c r="U12" s="109">
        <f>SYQF346!F11</f>
        <v>21402607.219643772</v>
      </c>
      <c r="V12" s="109">
        <f t="shared" si="5"/>
        <v>0</v>
      </c>
      <c r="W12" s="109">
        <f t="shared" si="5"/>
        <v>0</v>
      </c>
      <c r="X12" s="112">
        <f t="shared" si="6"/>
        <v>460469.17426083842</v>
      </c>
    </row>
    <row r="13" spans="1:24">
      <c r="A13" s="107" t="s">
        <v>38</v>
      </c>
      <c r="B13" s="108" t="s">
        <v>919</v>
      </c>
      <c r="C13" s="20">
        <v>0</v>
      </c>
      <c r="D13" s="20">
        <v>5</v>
      </c>
      <c r="E13" s="20">
        <f t="shared" si="0"/>
        <v>5</v>
      </c>
      <c r="F13" s="109"/>
      <c r="G13" s="109"/>
      <c r="H13" s="109"/>
      <c r="I13" s="123">
        <f>SYRD129!E11</f>
        <v>1934935.2748300002</v>
      </c>
      <c r="J13" s="109">
        <f t="shared" si="1"/>
        <v>1.1419999999999999</v>
      </c>
      <c r="K13" s="109">
        <f t="shared" si="1"/>
        <v>1.1419999999999999</v>
      </c>
      <c r="L13" s="109">
        <f t="shared" si="1"/>
        <v>1.1419999999999999</v>
      </c>
      <c r="M13" s="109">
        <f t="shared" si="2"/>
        <v>3.4259999999999997</v>
      </c>
      <c r="N13" s="109">
        <f t="shared" si="3"/>
        <v>0</v>
      </c>
      <c r="O13" s="109">
        <f t="shared" si="3"/>
        <v>0</v>
      </c>
      <c r="P13" s="109">
        <f t="shared" si="3"/>
        <v>0</v>
      </c>
      <c r="Q13" s="109">
        <f t="shared" si="4"/>
        <v>0</v>
      </c>
      <c r="R13" s="109"/>
      <c r="S13" s="109"/>
      <c r="T13" s="109"/>
      <c r="U13" s="109">
        <f>SYRD129!F11</f>
        <v>2209696.0838558595</v>
      </c>
      <c r="V13" s="109">
        <v>0</v>
      </c>
      <c r="W13" s="109">
        <f>S13/D13</f>
        <v>0</v>
      </c>
      <c r="X13" s="112">
        <f t="shared" si="6"/>
        <v>441939.21677117189</v>
      </c>
    </row>
    <row r="14" spans="1:24">
      <c r="A14" s="107" t="s">
        <v>39</v>
      </c>
      <c r="B14" s="108" t="s">
        <v>920</v>
      </c>
      <c r="C14" s="20">
        <v>0</v>
      </c>
      <c r="D14" s="20">
        <v>4</v>
      </c>
      <c r="E14" s="20">
        <f t="shared" si="0"/>
        <v>4</v>
      </c>
      <c r="F14" s="109"/>
      <c r="G14" s="109"/>
      <c r="H14" s="109"/>
      <c r="I14" s="123">
        <f>SYRD130!E11</f>
        <v>1481102.4857200002</v>
      </c>
      <c r="J14" s="109">
        <f t="shared" si="1"/>
        <v>1.1419999999999999</v>
      </c>
      <c r="K14" s="109">
        <f t="shared" si="1"/>
        <v>1.1419999999999999</v>
      </c>
      <c r="L14" s="109">
        <f t="shared" si="1"/>
        <v>1.1419999999999999</v>
      </c>
      <c r="M14" s="109">
        <f t="shared" si="2"/>
        <v>3.4259999999999997</v>
      </c>
      <c r="N14" s="109">
        <f t="shared" si="3"/>
        <v>0</v>
      </c>
      <c r="O14" s="109">
        <f t="shared" si="3"/>
        <v>0</v>
      </c>
      <c r="P14" s="109">
        <f t="shared" si="3"/>
        <v>0</v>
      </c>
      <c r="Q14" s="109">
        <f t="shared" si="4"/>
        <v>0</v>
      </c>
      <c r="R14" s="109"/>
      <c r="S14" s="109"/>
      <c r="T14" s="109"/>
      <c r="U14" s="109">
        <f>SYRD130!F11</f>
        <v>1691419.0386922397</v>
      </c>
      <c r="V14" s="109">
        <v>0</v>
      </c>
      <c r="W14" s="109">
        <f>S14/D14</f>
        <v>0</v>
      </c>
      <c r="X14" s="112">
        <f t="shared" si="6"/>
        <v>422854.75967305992</v>
      </c>
    </row>
    <row r="15" spans="1:24">
      <c r="A15" s="107" t="s">
        <v>40</v>
      </c>
      <c r="B15" s="108" t="s">
        <v>921</v>
      </c>
      <c r="C15" s="20">
        <v>9.16</v>
      </c>
      <c r="D15" s="20">
        <v>17</v>
      </c>
      <c r="E15" s="20">
        <f t="shared" si="0"/>
        <v>26.16</v>
      </c>
      <c r="F15" s="109"/>
      <c r="G15" s="109"/>
      <c r="H15" s="109"/>
      <c r="I15" s="123">
        <f>SYRE012!E11</f>
        <v>14545986.485260004</v>
      </c>
      <c r="J15" s="109">
        <f t="shared" si="1"/>
        <v>1.1419999999999999</v>
      </c>
      <c r="K15" s="109">
        <f t="shared" si="1"/>
        <v>1.1419999999999999</v>
      </c>
      <c r="L15" s="109">
        <f t="shared" si="1"/>
        <v>1.1419999999999999</v>
      </c>
      <c r="M15" s="109">
        <f t="shared" si="2"/>
        <v>3.4259999999999997</v>
      </c>
      <c r="N15" s="109">
        <f t="shared" si="3"/>
        <v>0</v>
      </c>
      <c r="O15" s="109">
        <f t="shared" si="3"/>
        <v>0</v>
      </c>
      <c r="P15" s="109">
        <f t="shared" si="3"/>
        <v>0</v>
      </c>
      <c r="Q15" s="109">
        <f t="shared" si="4"/>
        <v>0</v>
      </c>
      <c r="R15" s="109"/>
      <c r="S15" s="109"/>
      <c r="T15" s="109"/>
      <c r="U15" s="109">
        <f>SYRE012!F11</f>
        <v>15771697.985166917</v>
      </c>
      <c r="V15" s="109">
        <f>R15/C15</f>
        <v>0</v>
      </c>
      <c r="W15" s="109">
        <f>S15/D15</f>
        <v>0</v>
      </c>
      <c r="X15" s="112">
        <f t="shared" si="6"/>
        <v>602893.65386723692</v>
      </c>
    </row>
    <row r="16" spans="1:24">
      <c r="A16" s="107" t="s">
        <v>41</v>
      </c>
      <c r="B16" s="108" t="s">
        <v>922</v>
      </c>
      <c r="C16" s="20">
        <v>9.16</v>
      </c>
      <c r="D16" s="20">
        <v>6</v>
      </c>
      <c r="E16" s="20">
        <f t="shared" si="0"/>
        <v>15.16</v>
      </c>
      <c r="F16" s="109"/>
      <c r="G16" s="109"/>
      <c r="H16" s="109"/>
      <c r="I16" s="123">
        <f>SYRE013!E11</f>
        <v>5776093.7939599985</v>
      </c>
      <c r="J16" s="109">
        <f t="shared" si="1"/>
        <v>1.1419999999999999</v>
      </c>
      <c r="K16" s="109">
        <f t="shared" si="1"/>
        <v>1.1419999999999999</v>
      </c>
      <c r="L16" s="109">
        <f t="shared" si="1"/>
        <v>1.1419999999999999</v>
      </c>
      <c r="M16" s="109">
        <f t="shared" si="2"/>
        <v>3.4259999999999997</v>
      </c>
      <c r="N16" s="109">
        <f t="shared" si="3"/>
        <v>0</v>
      </c>
      <c r="O16" s="109">
        <f t="shared" si="3"/>
        <v>0</v>
      </c>
      <c r="P16" s="109">
        <f t="shared" si="3"/>
        <v>0</v>
      </c>
      <c r="Q16" s="109">
        <f t="shared" si="4"/>
        <v>0</v>
      </c>
      <c r="R16" s="109"/>
      <c r="S16" s="109"/>
      <c r="T16" s="109"/>
      <c r="U16" s="109">
        <f>SYRE013!F11</f>
        <v>6596151.4092023196</v>
      </c>
      <c r="V16" s="109">
        <f>R16/C16</f>
        <v>0</v>
      </c>
      <c r="W16" s="109">
        <f>S16/D16</f>
        <v>0</v>
      </c>
      <c r="X16" s="112">
        <f t="shared" si="6"/>
        <v>435102.33569936146</v>
      </c>
    </row>
    <row r="17" spans="1:24">
      <c r="A17" s="107" t="s">
        <v>42</v>
      </c>
      <c r="B17" s="108" t="s">
        <v>923</v>
      </c>
      <c r="C17" s="20">
        <v>9.16</v>
      </c>
      <c r="D17" s="20">
        <v>6</v>
      </c>
      <c r="E17" s="20">
        <f t="shared" si="0"/>
        <v>15.16</v>
      </c>
      <c r="F17" s="109"/>
      <c r="G17" s="109"/>
      <c r="H17" s="109"/>
      <c r="I17" s="123">
        <f>SYRE014!E11</f>
        <v>4821146.2843799992</v>
      </c>
      <c r="J17" s="109">
        <f t="shared" si="1"/>
        <v>1.1419999999999999</v>
      </c>
      <c r="K17" s="109">
        <f t="shared" si="1"/>
        <v>1.1419999999999999</v>
      </c>
      <c r="L17" s="109">
        <f t="shared" si="1"/>
        <v>1.1419999999999999</v>
      </c>
      <c r="M17" s="109">
        <f t="shared" si="2"/>
        <v>3.4259999999999997</v>
      </c>
      <c r="N17" s="109">
        <f t="shared" si="3"/>
        <v>0</v>
      </c>
      <c r="O17" s="109">
        <f t="shared" si="3"/>
        <v>0</v>
      </c>
      <c r="P17" s="109">
        <f t="shared" si="3"/>
        <v>0</v>
      </c>
      <c r="Q17" s="109">
        <f t="shared" si="4"/>
        <v>0</v>
      </c>
      <c r="R17" s="109"/>
      <c r="S17" s="109"/>
      <c r="T17" s="109"/>
      <c r="U17" s="109">
        <f>SYRE014!F11</f>
        <v>5505732.6452619601</v>
      </c>
      <c r="V17" s="109">
        <f>R17/C17</f>
        <v>0</v>
      </c>
      <c r="W17" s="109">
        <f>S17/D17</f>
        <v>0</v>
      </c>
      <c r="X17" s="112">
        <f t="shared" si="6"/>
        <v>363174.97660039313</v>
      </c>
    </row>
    <row r="18" spans="1:24">
      <c r="A18" s="91" t="s">
        <v>43</v>
      </c>
      <c r="B18" s="92"/>
      <c r="C18" s="110">
        <f t="shared" ref="C18:U18" si="7">SUM(C10:C17)</f>
        <v>106.36</v>
      </c>
      <c r="D18" s="110">
        <f t="shared" si="7"/>
        <v>68</v>
      </c>
      <c r="E18" s="110">
        <f t="shared" si="7"/>
        <v>174.36</v>
      </c>
      <c r="F18" s="84">
        <f t="shared" si="7"/>
        <v>0</v>
      </c>
      <c r="G18" s="84">
        <f t="shared" si="7"/>
        <v>0</v>
      </c>
      <c r="H18" s="84">
        <f t="shared" si="7"/>
        <v>0</v>
      </c>
      <c r="I18" s="84">
        <f t="shared" si="7"/>
        <v>75053919.871130005</v>
      </c>
      <c r="J18" s="84">
        <f t="shared" si="7"/>
        <v>9.1359999999999975</v>
      </c>
      <c r="K18" s="84">
        <f t="shared" si="7"/>
        <v>9.1359999999999975</v>
      </c>
      <c r="L18" s="84">
        <f t="shared" si="7"/>
        <v>9.1359999999999975</v>
      </c>
      <c r="M18" s="84">
        <f t="shared" si="7"/>
        <v>27.407999999999994</v>
      </c>
      <c r="N18" s="84">
        <f t="shared" si="7"/>
        <v>0</v>
      </c>
      <c r="O18" s="84">
        <f t="shared" si="7"/>
        <v>0</v>
      </c>
      <c r="P18" s="84">
        <f t="shared" si="7"/>
        <v>0</v>
      </c>
      <c r="Q18" s="84">
        <f t="shared" si="7"/>
        <v>0</v>
      </c>
      <c r="R18" s="84">
        <f t="shared" si="7"/>
        <v>0</v>
      </c>
      <c r="S18" s="84">
        <f t="shared" si="7"/>
        <v>0</v>
      </c>
      <c r="T18" s="84">
        <f t="shared" si="7"/>
        <v>0</v>
      </c>
      <c r="U18" s="84">
        <f t="shared" si="7"/>
        <v>84870948.277830452</v>
      </c>
      <c r="V18" s="84">
        <f>IF(ISERROR(R18/C18),"",R18/C18)</f>
        <v>0</v>
      </c>
      <c r="W18" s="84">
        <f>IF(ISERROR(S18/D18),"",S18/D18)</f>
        <v>0</v>
      </c>
      <c r="X18" s="88">
        <f t="shared" si="6"/>
        <v>486756.98714057379</v>
      </c>
    </row>
    <row r="20" spans="1:24">
      <c r="H20" s="29" t="s">
        <v>35</v>
      </c>
      <c r="I20" s="29">
        <f>I10*1.142/3</f>
        <v>6216268.774453993</v>
      </c>
      <c r="J20" s="29">
        <v>6046673.21</v>
      </c>
      <c r="K20" s="29">
        <f t="shared" ref="K20:K27" si="8">I20-J20</f>
        <v>169595.56445399299</v>
      </c>
    </row>
    <row r="21" spans="1:24">
      <c r="H21" s="29" t="s">
        <v>36</v>
      </c>
      <c r="I21" s="29">
        <f t="shared" ref="I21:I27" si="9">I11*1.142/3</f>
        <v>4348394.0713817999</v>
      </c>
      <c r="J21" s="29">
        <v>4200324.63</v>
      </c>
      <c r="K21" s="29">
        <f t="shared" si="8"/>
        <v>148069.44138179999</v>
      </c>
    </row>
    <row r="22" spans="1:24">
      <c r="H22" s="29" t="s">
        <v>37</v>
      </c>
      <c r="I22" s="29">
        <f t="shared" si="9"/>
        <v>7134302.699047924</v>
      </c>
      <c r="J22" s="29">
        <v>7025717.9100000001</v>
      </c>
      <c r="K22" s="29">
        <f t="shared" si="8"/>
        <v>108584.78904792387</v>
      </c>
    </row>
    <row r="23" spans="1:24">
      <c r="H23" s="29" t="s">
        <v>38</v>
      </c>
      <c r="I23" s="29">
        <f t="shared" si="9"/>
        <v>736565.36128528661</v>
      </c>
      <c r="J23" s="29">
        <v>732577.5</v>
      </c>
      <c r="K23" s="29">
        <f t="shared" si="8"/>
        <v>3987.8612852866063</v>
      </c>
    </row>
    <row r="24" spans="1:24">
      <c r="H24" s="29" t="s">
        <v>39</v>
      </c>
      <c r="I24" s="29">
        <f t="shared" si="9"/>
        <v>563806.34623074671</v>
      </c>
      <c r="J24" s="29">
        <v>558663.92000000004</v>
      </c>
      <c r="K24" s="29">
        <f t="shared" si="8"/>
        <v>5142.4262307466706</v>
      </c>
    </row>
    <row r="25" spans="1:24">
      <c r="H25" s="29" t="s">
        <v>40</v>
      </c>
      <c r="I25" s="29">
        <f t="shared" si="9"/>
        <v>5537172.1887223078</v>
      </c>
      <c r="J25" s="29">
        <v>5217057.5999999996</v>
      </c>
      <c r="K25" s="29">
        <f t="shared" si="8"/>
        <v>320114.58872230817</v>
      </c>
    </row>
    <row r="26" spans="1:24">
      <c r="H26" s="29" t="s">
        <v>41</v>
      </c>
      <c r="I26" s="29">
        <f t="shared" si="9"/>
        <v>2198766.3709007725</v>
      </c>
      <c r="J26" s="29">
        <v>2179725.2000000002</v>
      </c>
      <c r="K26" s="29">
        <f t="shared" si="8"/>
        <v>19041.170900772326</v>
      </c>
    </row>
    <row r="27" spans="1:24">
      <c r="H27" s="29" t="s">
        <v>42</v>
      </c>
      <c r="I27" s="29">
        <f t="shared" si="9"/>
        <v>1835249.6855873195</v>
      </c>
      <c r="J27" s="29">
        <v>1817381.38</v>
      </c>
      <c r="K27" s="29">
        <f t="shared" si="8"/>
        <v>17868.305587319657</v>
      </c>
    </row>
  </sheetData>
  <mergeCells count="8">
    <mergeCell ref="A8:A9"/>
    <mergeCell ref="C8:E8"/>
    <mergeCell ref="F8:I8"/>
    <mergeCell ref="N8:Q8"/>
    <mergeCell ref="V8:X8"/>
    <mergeCell ref="B8:B9"/>
    <mergeCell ref="J8:M8"/>
    <mergeCell ref="R8:U8"/>
  </mergeCells>
  <hyperlinks>
    <hyperlink ref="A10" location="'SYQF344'!A1" display="'SYQF344'!A1"/>
    <hyperlink ref="A11" location="'SYQF345'!A1" display="'SYQF345'!A1"/>
    <hyperlink ref="A12" location="'SYQF346'!A1" display="'SYQF346'!A1"/>
    <hyperlink ref="A13" location="'SYRD129'!A1" display="'SYRD129'!A1"/>
    <hyperlink ref="A14" location="'SYRD130'!A1" display="'SYRD130'!A1"/>
    <hyperlink ref="A15" location="'SYRE012'!A1" display="'SYRE012'!A1"/>
    <hyperlink ref="A16" location="'SYRE013'!A1" display="'SYRE013'!A1"/>
    <hyperlink ref="A17" location="'SYRE014'!A1" display="'SYRE014'!A1"/>
  </hyperlinks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showGridLines="0" zoomScaleNormal="100" zoomScaleSheetLayoutView="100" workbookViewId="0">
      <pane xSplit="8" ySplit="9" topLeftCell="I25" activePane="bottomRight" state="frozen"/>
      <selection pane="topRight" activeCell="J1" sqref="J1"/>
      <selection pane="bottomLeft" activeCell="A10" sqref="A10"/>
      <selection pane="bottomRight" activeCell="I1" sqref="I1:XFD1048576"/>
    </sheetView>
  </sheetViews>
  <sheetFormatPr defaultRowHeight="14.25"/>
  <cols>
    <col min="1" max="1" width="10.7109375" style="64" customWidth="1"/>
    <col min="2" max="2" width="60.7109375" style="39" customWidth="1"/>
    <col min="3" max="3" width="10.7109375" style="63" customWidth="1"/>
    <col min="4" max="5" width="10.7109375" style="56" customWidth="1"/>
    <col min="6" max="6" width="11.7109375" style="56" customWidth="1"/>
    <col min="7" max="7" width="10.7109375" style="2" customWidth="1"/>
    <col min="8" max="8" width="8.42578125" style="43" customWidth="1"/>
    <col min="9" max="16384" width="9.140625" style="1"/>
  </cols>
  <sheetData>
    <row r="1" spans="1:8" ht="40.5" customHeight="1">
      <c r="A1" s="50"/>
      <c r="B1" s="35"/>
      <c r="C1" s="57"/>
      <c r="D1" s="57"/>
      <c r="E1" s="57"/>
      <c r="F1" s="57" t="s">
        <v>13</v>
      </c>
      <c r="G1" s="6"/>
      <c r="H1" s="1"/>
    </row>
    <row r="2" spans="1:8" ht="14.25" customHeight="1">
      <c r="A2" s="51" t="s">
        <v>22</v>
      </c>
      <c r="B2" s="36"/>
      <c r="C2" s="58"/>
      <c r="D2" s="58"/>
      <c r="E2" s="65"/>
      <c r="F2" s="67" t="s">
        <v>1</v>
      </c>
      <c r="G2" s="4">
        <v>400087</v>
      </c>
      <c r="H2" s="1"/>
    </row>
    <row r="3" spans="1:8" ht="14.25" customHeight="1">
      <c r="A3" s="51" t="s">
        <v>0</v>
      </c>
      <c r="B3" s="36" t="s">
        <v>191</v>
      </c>
      <c r="C3" s="58"/>
      <c r="D3" s="58"/>
      <c r="E3" s="65"/>
      <c r="F3" s="67" t="s">
        <v>6</v>
      </c>
      <c r="G3" s="42" t="s">
        <v>195</v>
      </c>
      <c r="H3" s="1"/>
    </row>
    <row r="4" spans="1:8" ht="14.25" customHeight="1">
      <c r="A4" s="51" t="s">
        <v>2</v>
      </c>
      <c r="B4" s="36" t="s">
        <v>192</v>
      </c>
      <c r="C4" s="58"/>
      <c r="D4" s="58"/>
      <c r="E4" s="65"/>
      <c r="F4" s="67" t="s">
        <v>5</v>
      </c>
      <c r="G4" s="3">
        <v>43626</v>
      </c>
      <c r="H4" s="1"/>
    </row>
    <row r="5" spans="1:8" ht="14.25" customHeight="1">
      <c r="A5" s="51" t="s">
        <v>4</v>
      </c>
      <c r="B5" s="36" t="s">
        <v>193</v>
      </c>
      <c r="C5" s="58"/>
      <c r="D5" s="58"/>
      <c r="E5" s="65"/>
      <c r="F5" s="67" t="s">
        <v>3</v>
      </c>
      <c r="G5" s="4"/>
      <c r="H5" s="1"/>
    </row>
    <row r="6" spans="1:8" ht="14.25" customHeight="1">
      <c r="A6" s="52" t="s">
        <v>26</v>
      </c>
      <c r="B6" s="37" t="s">
        <v>194</v>
      </c>
      <c r="C6" s="59"/>
      <c r="D6" s="59"/>
      <c r="E6" s="66"/>
      <c r="F6" s="68" t="s">
        <v>7</v>
      </c>
      <c r="G6" s="5" t="s">
        <v>196</v>
      </c>
      <c r="H6" s="1"/>
    </row>
    <row r="7" spans="1:8" ht="14.25" customHeight="1">
      <c r="A7" s="53" t="s">
        <v>24</v>
      </c>
      <c r="B7" s="33"/>
      <c r="C7" s="60"/>
      <c r="D7" s="60"/>
      <c r="E7" s="60"/>
      <c r="F7" s="60"/>
      <c r="G7" s="27"/>
      <c r="H7" s="1"/>
    </row>
    <row r="8" spans="1:8" ht="15" customHeight="1">
      <c r="A8" s="54" t="s">
        <v>8</v>
      </c>
      <c r="B8" s="34"/>
      <c r="C8" s="61"/>
      <c r="D8" s="61"/>
      <c r="E8" s="61"/>
      <c r="F8" s="61"/>
      <c r="G8" s="113" t="s">
        <v>512</v>
      </c>
      <c r="H8" s="1"/>
    </row>
    <row r="9" spans="1:8">
      <c r="A9" s="55" t="s">
        <v>12</v>
      </c>
      <c r="B9" s="38" t="s">
        <v>9</v>
      </c>
      <c r="C9" s="62" t="s">
        <v>10</v>
      </c>
      <c r="D9" s="62" t="s">
        <v>11</v>
      </c>
      <c r="E9" s="62" t="s">
        <v>16</v>
      </c>
      <c r="F9" s="62" t="s">
        <v>20</v>
      </c>
      <c r="G9" s="7" t="s">
        <v>25</v>
      </c>
      <c r="H9" s="1"/>
    </row>
    <row r="10" spans="1:8">
      <c r="A10" s="75" t="s">
        <v>513</v>
      </c>
    </row>
    <row r="11" spans="1:8">
      <c r="A11" s="79"/>
      <c r="B11" s="80" t="s">
        <v>514</v>
      </c>
      <c r="C11" s="81"/>
      <c r="D11" s="82" t="s">
        <v>228</v>
      </c>
      <c r="E11" s="83">
        <f>SUM(E12:E39)</f>
        <v>16329952.99769</v>
      </c>
      <c r="F11" s="83">
        <f t="shared" ref="F11:H11" si="0">SUM(F12:F39)</f>
        <v>18648565.621361975</v>
      </c>
      <c r="G11" s="83">
        <f t="shared" si="0"/>
        <v>0</v>
      </c>
      <c r="H11" s="83">
        <f t="shared" si="0"/>
        <v>0</v>
      </c>
    </row>
    <row r="12" spans="1:8">
      <c r="A12" s="76">
        <v>1</v>
      </c>
      <c r="B12" s="101" t="s">
        <v>515</v>
      </c>
      <c r="C12" s="77">
        <v>3</v>
      </c>
      <c r="D12" s="78">
        <f>'SCQF344-FLI'!E11</f>
        <v>381824.73000000004</v>
      </c>
      <c r="E12" s="78">
        <f t="shared" ref="E12:E39" si="1">(C12*D12)</f>
        <v>1145474.1900000002</v>
      </c>
      <c r="F12" s="78">
        <f>PRODUCT(C12,'SCQF344-FLI'!F11)</f>
        <v>1308131.5249800002</v>
      </c>
      <c r="G12" s="89"/>
    </row>
    <row r="13" spans="1:8">
      <c r="A13" s="76">
        <v>2</v>
      </c>
      <c r="B13" s="101" t="s">
        <v>516</v>
      </c>
      <c r="C13" s="77">
        <v>3</v>
      </c>
      <c r="D13" s="78">
        <f>'SCQF344-FLI'!E47</f>
        <v>380835.39</v>
      </c>
      <c r="E13" s="78">
        <f t="shared" si="1"/>
        <v>1142506.17</v>
      </c>
      <c r="F13" s="78">
        <f>PRODUCT(C13,'SCQF344-FLI'!F47)</f>
        <v>1304742.0461400002</v>
      </c>
      <c r="G13" s="89"/>
    </row>
    <row r="14" spans="1:8">
      <c r="A14" s="76">
        <v>3</v>
      </c>
      <c r="B14" s="101" t="s">
        <v>517</v>
      </c>
      <c r="C14" s="77">
        <v>9</v>
      </c>
      <c r="D14" s="78">
        <f>'SCQF344-FLI'!E84</f>
        <v>425940.89000000007</v>
      </c>
      <c r="E14" s="78">
        <f t="shared" si="1"/>
        <v>3833468.0100000007</v>
      </c>
      <c r="F14" s="78">
        <f>PRODUCT(C14,'SCQF344-FLI'!F84)</f>
        <v>4377820.4674200006</v>
      </c>
      <c r="G14" s="89"/>
    </row>
    <row r="15" spans="1:8">
      <c r="A15" s="76">
        <v>4</v>
      </c>
      <c r="B15" s="101" t="s">
        <v>518</v>
      </c>
      <c r="C15" s="77">
        <v>1</v>
      </c>
      <c r="D15" s="78">
        <f>'SCQF344-FLI'!E417</f>
        <v>1106116.82</v>
      </c>
      <c r="E15" s="78">
        <f t="shared" si="1"/>
        <v>1106116.82</v>
      </c>
      <c r="F15" s="78">
        <f>PRODUCT(C15,'SCQF344-FLI'!F417)</f>
        <v>1263185.4084399997</v>
      </c>
      <c r="G15" s="89"/>
    </row>
    <row r="16" spans="1:8">
      <c r="A16" s="76">
        <v>5</v>
      </c>
      <c r="B16" s="101" t="s">
        <v>519</v>
      </c>
      <c r="C16" s="77">
        <v>1</v>
      </c>
      <c r="D16" s="78">
        <f>'SCQF344-FLI'!E439</f>
        <v>950387.85</v>
      </c>
      <c r="E16" s="78">
        <f t="shared" si="1"/>
        <v>950387.85</v>
      </c>
      <c r="F16" s="78">
        <f>PRODUCT(C16,'SCQF344-FLI'!F439)</f>
        <v>1085342.9246999996</v>
      </c>
      <c r="G16" s="89"/>
    </row>
    <row r="17" spans="1:7">
      <c r="A17" s="76">
        <v>6</v>
      </c>
      <c r="B17" s="101" t="s">
        <v>520</v>
      </c>
      <c r="C17" s="77">
        <v>1</v>
      </c>
      <c r="D17" s="78">
        <f>'SCQF344-FLI'!E470</f>
        <v>1106116.82</v>
      </c>
      <c r="E17" s="78">
        <f t="shared" si="1"/>
        <v>1106116.82</v>
      </c>
      <c r="F17" s="78">
        <f>PRODUCT(C17,'SCQF344-FLI'!F470)</f>
        <v>1263185.4084399997</v>
      </c>
      <c r="G17" s="89"/>
    </row>
    <row r="18" spans="1:7">
      <c r="A18" s="76">
        <v>7</v>
      </c>
      <c r="B18" s="101" t="s">
        <v>521</v>
      </c>
      <c r="C18" s="77">
        <v>1</v>
      </c>
      <c r="D18" s="78">
        <f>'SCQF344-FLI'!E492</f>
        <v>24075.599999999995</v>
      </c>
      <c r="E18" s="78">
        <f t="shared" si="1"/>
        <v>24075.599999999995</v>
      </c>
      <c r="F18" s="78">
        <f>PRODUCT(C18,'SCQF344-FLI'!F492)</f>
        <v>27494.335199999998</v>
      </c>
      <c r="G18" s="89"/>
    </row>
    <row r="19" spans="1:7">
      <c r="A19" s="76">
        <v>8</v>
      </c>
      <c r="B19" s="101" t="s">
        <v>522</v>
      </c>
      <c r="C19" s="77">
        <v>3</v>
      </c>
      <c r="D19" s="78">
        <f>'SCQF344-FLI'!E503</f>
        <v>24075.599999999995</v>
      </c>
      <c r="E19" s="78">
        <f t="shared" si="1"/>
        <v>72226.799999999988</v>
      </c>
      <c r="F19" s="78">
        <f>PRODUCT(C19,'SCQF344-FLI'!F503)</f>
        <v>82483.005599999989</v>
      </c>
      <c r="G19" s="89"/>
    </row>
    <row r="20" spans="1:7">
      <c r="A20" s="76">
        <v>9</v>
      </c>
      <c r="B20" s="101" t="s">
        <v>523</v>
      </c>
      <c r="C20" s="77">
        <v>1</v>
      </c>
      <c r="D20" s="78">
        <f>'SCQF344-FLI'!E552</f>
        <v>630364.70302999998</v>
      </c>
      <c r="E20" s="78">
        <f t="shared" si="1"/>
        <v>630364.70302999998</v>
      </c>
      <c r="F20" s="78">
        <f>PRODUCT(C20,'SCQF344-FLI'!F552)</f>
        <v>719876.49086025986</v>
      </c>
      <c r="G20" s="89"/>
    </row>
    <row r="21" spans="1:7">
      <c r="A21" s="76">
        <v>10</v>
      </c>
      <c r="B21" s="101" t="s">
        <v>524</v>
      </c>
      <c r="C21" s="77">
        <v>2</v>
      </c>
      <c r="D21" s="78">
        <f>'SCQF344-FLI'!E626</f>
        <v>4934.0223599999999</v>
      </c>
      <c r="E21" s="78">
        <f t="shared" si="1"/>
        <v>9868.0447199999999</v>
      </c>
      <c r="F21" s="78">
        <f>PRODUCT(C21,'SCQF344-FLI'!F626)</f>
        <v>11269.307070239998</v>
      </c>
      <c r="G21" s="89"/>
    </row>
    <row r="22" spans="1:7">
      <c r="A22" s="76">
        <v>11</v>
      </c>
      <c r="B22" s="101" t="s">
        <v>525</v>
      </c>
      <c r="C22" s="77">
        <v>3</v>
      </c>
      <c r="D22" s="78">
        <f>'SCQF344-FLI'!E1510</f>
        <v>81418.840000000011</v>
      </c>
      <c r="E22" s="78">
        <f t="shared" si="1"/>
        <v>244256.52000000002</v>
      </c>
      <c r="F22" s="78">
        <f>PRODUCT(C22,'SCQF344-FLI'!F1510)</f>
        <v>278940.94583999994</v>
      </c>
      <c r="G22" s="89"/>
    </row>
    <row r="23" spans="1:7">
      <c r="A23" s="76">
        <v>12</v>
      </c>
      <c r="B23" s="101" t="s">
        <v>526</v>
      </c>
      <c r="C23" s="77">
        <v>1</v>
      </c>
      <c r="D23" s="78">
        <f>E67</f>
        <v>273666.10759000003</v>
      </c>
      <c r="E23" s="78">
        <f t="shared" si="1"/>
        <v>273666.10759000003</v>
      </c>
      <c r="F23" s="78">
        <f>PRODUCT(C23,F67)</f>
        <v>312526.69486777991</v>
      </c>
      <c r="G23" s="89"/>
    </row>
    <row r="24" spans="1:7">
      <c r="A24" s="76">
        <v>13</v>
      </c>
      <c r="B24" s="101" t="s">
        <v>527</v>
      </c>
      <c r="C24" s="77">
        <v>1</v>
      </c>
      <c r="D24" s="78">
        <f>E85</f>
        <v>349927.71172999998</v>
      </c>
      <c r="E24" s="78">
        <f t="shared" si="1"/>
        <v>349927.71172999998</v>
      </c>
      <c r="F24" s="78">
        <f>PRODUCT(C24,F85)</f>
        <v>399617.4467956599</v>
      </c>
      <c r="G24" s="89"/>
    </row>
    <row r="25" spans="1:7">
      <c r="A25" s="76">
        <v>14</v>
      </c>
      <c r="B25" s="101" t="s">
        <v>528</v>
      </c>
      <c r="C25" s="77">
        <v>1</v>
      </c>
      <c r="D25" s="78">
        <f>E102</f>
        <v>690108.99849000003</v>
      </c>
      <c r="E25" s="78">
        <f t="shared" si="1"/>
        <v>690108.99849000003</v>
      </c>
      <c r="F25" s="78">
        <f>PRODUCT(C25,F102)</f>
        <v>788104.47627558</v>
      </c>
      <c r="G25" s="89"/>
    </row>
    <row r="26" spans="1:7">
      <c r="A26" s="76">
        <v>15</v>
      </c>
      <c r="B26" s="101" t="s">
        <v>529</v>
      </c>
      <c r="C26" s="77">
        <v>1</v>
      </c>
      <c r="D26" s="78">
        <f>E112</f>
        <v>322383.44105999998</v>
      </c>
      <c r="E26" s="78">
        <f t="shared" si="1"/>
        <v>322383.44105999998</v>
      </c>
      <c r="F26" s="78">
        <f>PRODUCT(C26,F112)</f>
        <v>368161.88969051995</v>
      </c>
      <c r="G26" s="89"/>
    </row>
    <row r="27" spans="1:7">
      <c r="A27" s="76">
        <v>16</v>
      </c>
      <c r="B27" s="101" t="s">
        <v>530</v>
      </c>
      <c r="C27" s="77">
        <v>1</v>
      </c>
      <c r="D27" s="78">
        <f>E125</f>
        <v>322397.40966</v>
      </c>
      <c r="E27" s="78">
        <f t="shared" si="1"/>
        <v>322397.40966</v>
      </c>
      <c r="F27" s="78">
        <f>PRODUCT(C27,F125)</f>
        <v>368177.84183171997</v>
      </c>
      <c r="G27" s="89"/>
    </row>
    <row r="28" spans="1:7">
      <c r="A28" s="76">
        <v>17</v>
      </c>
      <c r="B28" s="101" t="s">
        <v>531</v>
      </c>
      <c r="C28" s="77">
        <v>1</v>
      </c>
      <c r="D28" s="78">
        <f>E141</f>
        <v>211836.66</v>
      </c>
      <c r="E28" s="78">
        <f t="shared" si="1"/>
        <v>211836.66</v>
      </c>
      <c r="F28" s="78">
        <f>PRODUCT(C28,F141)</f>
        <v>241917.46572000001</v>
      </c>
      <c r="G28" s="89"/>
    </row>
    <row r="29" spans="1:7">
      <c r="A29" s="76">
        <v>18</v>
      </c>
      <c r="B29" s="101" t="s">
        <v>532</v>
      </c>
      <c r="C29" s="77">
        <v>1</v>
      </c>
      <c r="D29" s="78">
        <f>E148</f>
        <v>679367.85961000004</v>
      </c>
      <c r="E29" s="78">
        <f t="shared" si="1"/>
        <v>679367.85961000004</v>
      </c>
      <c r="F29" s="78">
        <f>PRODUCT(C29,F148)</f>
        <v>775838.09567462001</v>
      </c>
      <c r="G29" s="89"/>
    </row>
    <row r="30" spans="1:7">
      <c r="A30" s="76">
        <v>19</v>
      </c>
      <c r="B30" s="101" t="s">
        <v>533</v>
      </c>
      <c r="C30" s="77">
        <v>1</v>
      </c>
      <c r="D30" s="78">
        <f>E157</f>
        <v>336959.22966000001</v>
      </c>
      <c r="E30" s="78">
        <f t="shared" si="1"/>
        <v>336959.22966000001</v>
      </c>
      <c r="F30" s="78">
        <f>PRODUCT(C30,F157)</f>
        <v>384807.44027171994</v>
      </c>
      <c r="G30" s="89"/>
    </row>
    <row r="31" spans="1:7">
      <c r="A31" s="76">
        <v>20</v>
      </c>
      <c r="B31" s="101" t="s">
        <v>534</v>
      </c>
      <c r="C31" s="77">
        <v>1</v>
      </c>
      <c r="D31" s="78">
        <f>E174</f>
        <v>261212.39370000002</v>
      </c>
      <c r="E31" s="78">
        <f t="shared" si="1"/>
        <v>261212.39370000002</v>
      </c>
      <c r="F31" s="78">
        <f>PRODUCT(C31,F174)</f>
        <v>298304.55360539997</v>
      </c>
      <c r="G31" s="89"/>
    </row>
    <row r="32" spans="1:7">
      <c r="A32" s="76">
        <v>21</v>
      </c>
      <c r="B32" s="101" t="s">
        <v>535</v>
      </c>
      <c r="C32" s="77">
        <v>1</v>
      </c>
      <c r="D32" s="78">
        <f>E185</f>
        <v>690108.99849000003</v>
      </c>
      <c r="E32" s="78">
        <f t="shared" si="1"/>
        <v>690108.99849000003</v>
      </c>
      <c r="F32" s="78">
        <f>PRODUCT(C32,F185)</f>
        <v>788104.47627558</v>
      </c>
      <c r="G32" s="89"/>
    </row>
    <row r="33" spans="1:8">
      <c r="A33" s="76">
        <v>22</v>
      </c>
      <c r="B33" s="101" t="s">
        <v>536</v>
      </c>
      <c r="C33" s="77">
        <v>1</v>
      </c>
      <c r="D33" s="78">
        <f>E195</f>
        <v>322383.44105999998</v>
      </c>
      <c r="E33" s="78">
        <f t="shared" si="1"/>
        <v>322383.44105999998</v>
      </c>
      <c r="F33" s="78">
        <f>PRODUCT(C33,F195)</f>
        <v>368161.88969051995</v>
      </c>
      <c r="G33" s="89"/>
    </row>
    <row r="34" spans="1:8">
      <c r="A34" s="76">
        <v>23</v>
      </c>
      <c r="B34" s="101" t="s">
        <v>537</v>
      </c>
      <c r="C34" s="77">
        <v>1</v>
      </c>
      <c r="D34" s="78">
        <f>E208</f>
        <v>313229.22172999999</v>
      </c>
      <c r="E34" s="78">
        <f t="shared" si="1"/>
        <v>313229.22172999999</v>
      </c>
      <c r="F34" s="78">
        <f>PRODUCT(C34,F208)</f>
        <v>357707.77121565992</v>
      </c>
      <c r="G34" s="89"/>
    </row>
    <row r="35" spans="1:8">
      <c r="A35" s="76">
        <v>24</v>
      </c>
      <c r="B35" s="101" t="s">
        <v>538</v>
      </c>
      <c r="C35" s="77">
        <v>1</v>
      </c>
      <c r="D35" s="78">
        <f>E223</f>
        <v>348310.79699</v>
      </c>
      <c r="E35" s="78">
        <f t="shared" si="1"/>
        <v>348310.79699</v>
      </c>
      <c r="F35" s="78">
        <f>PRODUCT(C35,F223)</f>
        <v>397770.93016257999</v>
      </c>
      <c r="G35" s="89"/>
    </row>
    <row r="36" spans="1:8">
      <c r="A36" s="76">
        <v>25</v>
      </c>
      <c r="B36" s="101" t="s">
        <v>539</v>
      </c>
      <c r="C36" s="77">
        <v>1</v>
      </c>
      <c r="D36" s="78">
        <f>E242</f>
        <v>247350.69215000002</v>
      </c>
      <c r="E36" s="78">
        <f t="shared" si="1"/>
        <v>247350.69215000002</v>
      </c>
      <c r="F36" s="78">
        <f>PRODUCT(C36,F242)</f>
        <v>282474.49043529999</v>
      </c>
      <c r="G36" s="89"/>
    </row>
    <row r="37" spans="1:8">
      <c r="A37" s="76">
        <v>26</v>
      </c>
      <c r="B37" s="101" t="s">
        <v>540</v>
      </c>
      <c r="C37" s="77">
        <v>1</v>
      </c>
      <c r="D37" s="78">
        <f>E41</f>
        <v>410309.17801999999</v>
      </c>
      <c r="E37" s="78">
        <f t="shared" si="1"/>
        <v>410309.17801999999</v>
      </c>
      <c r="F37" s="78">
        <f>PRODUCT(C37,F41)</f>
        <v>468332.37929883995</v>
      </c>
      <c r="G37" s="89"/>
    </row>
    <row r="38" spans="1:8">
      <c r="A38" s="76">
        <v>27</v>
      </c>
      <c r="B38" s="101" t="s">
        <v>541</v>
      </c>
      <c r="C38" s="77">
        <v>1</v>
      </c>
      <c r="D38" s="78">
        <f>E57</f>
        <v>247956.26999999996</v>
      </c>
      <c r="E38" s="78">
        <f t="shared" si="1"/>
        <v>247956.26999999996</v>
      </c>
      <c r="F38" s="78">
        <f>PRODUCT(C38,F57)</f>
        <v>283166.06033999997</v>
      </c>
      <c r="G38" s="89"/>
    </row>
    <row r="39" spans="1:8">
      <c r="A39" s="85">
        <v>28</v>
      </c>
      <c r="B39" s="102" t="s">
        <v>542</v>
      </c>
      <c r="C39" s="86">
        <v>1</v>
      </c>
      <c r="D39" s="87">
        <f>E63</f>
        <v>37583.060000000005</v>
      </c>
      <c r="E39" s="87">
        <f t="shared" si="1"/>
        <v>37583.060000000005</v>
      </c>
      <c r="F39" s="87">
        <f>PRODUCT(C39,F63)</f>
        <v>42919.854520000001</v>
      </c>
      <c r="G39" s="90"/>
    </row>
    <row r="40" spans="1:8">
      <c r="A40" s="75" t="s">
        <v>543</v>
      </c>
    </row>
    <row r="41" spans="1:8">
      <c r="A41" s="93"/>
      <c r="B41" s="80" t="s">
        <v>544</v>
      </c>
      <c r="C41" s="81"/>
      <c r="D41" s="82" t="s">
        <v>228</v>
      </c>
      <c r="E41" s="83">
        <f>SUM(E42:E56)</f>
        <v>410309.17801999999</v>
      </c>
      <c r="F41" s="83">
        <f t="shared" ref="F41:H41" si="2">SUM(F42:F56)</f>
        <v>468332.37929883995</v>
      </c>
      <c r="G41" s="83">
        <f t="shared" si="2"/>
        <v>0</v>
      </c>
      <c r="H41" s="83">
        <f t="shared" si="2"/>
        <v>0</v>
      </c>
    </row>
    <row r="42" spans="1:8">
      <c r="A42" s="94">
        <v>1</v>
      </c>
      <c r="B42" s="114" t="s">
        <v>546</v>
      </c>
      <c r="C42" s="115">
        <v>9</v>
      </c>
      <c r="D42" s="78">
        <v>1254.9100000000001</v>
      </c>
      <c r="E42" s="78">
        <f t="shared" ref="E42:E56" si="3">(C42*D42)</f>
        <v>11294.19</v>
      </c>
      <c r="F42" s="78">
        <f t="shared" ref="F42:F56" si="4">(E42*1.142)</f>
        <v>12897.964979999999</v>
      </c>
      <c r="G42" s="97" t="s">
        <v>547</v>
      </c>
    </row>
    <row r="43" spans="1:8">
      <c r="A43" s="94">
        <v>2</v>
      </c>
      <c r="B43" s="114" t="s">
        <v>548</v>
      </c>
      <c r="C43" s="115">
        <v>9</v>
      </c>
      <c r="D43" s="78">
        <v>2804.95</v>
      </c>
      <c r="E43" s="78">
        <f t="shared" si="3"/>
        <v>25244.55</v>
      </c>
      <c r="F43" s="78">
        <f t="shared" si="4"/>
        <v>28829.276099999995</v>
      </c>
      <c r="G43" s="97" t="s">
        <v>549</v>
      </c>
    </row>
    <row r="44" spans="1:8">
      <c r="A44" s="94">
        <v>3</v>
      </c>
      <c r="B44" s="114" t="s">
        <v>550</v>
      </c>
      <c r="C44" s="115">
        <v>9</v>
      </c>
      <c r="D44" s="78">
        <v>7306.46</v>
      </c>
      <c r="E44" s="78">
        <f t="shared" si="3"/>
        <v>65758.14</v>
      </c>
      <c r="F44" s="78">
        <f t="shared" si="4"/>
        <v>75095.795879999991</v>
      </c>
      <c r="G44" s="97" t="s">
        <v>551</v>
      </c>
    </row>
    <row r="45" spans="1:8">
      <c r="A45" s="94">
        <v>4</v>
      </c>
      <c r="B45" s="114" t="s">
        <v>552</v>
      </c>
      <c r="C45" s="115">
        <v>3</v>
      </c>
      <c r="D45" s="78">
        <v>1529.16</v>
      </c>
      <c r="E45" s="78">
        <f t="shared" si="3"/>
        <v>4587.4800000000005</v>
      </c>
      <c r="F45" s="78">
        <f t="shared" si="4"/>
        <v>5238.9021600000005</v>
      </c>
      <c r="G45" s="97" t="s">
        <v>553</v>
      </c>
    </row>
    <row r="46" spans="1:8">
      <c r="A46" s="94">
        <v>5</v>
      </c>
      <c r="B46" s="114" t="s">
        <v>554</v>
      </c>
      <c r="C46" s="115">
        <v>3</v>
      </c>
      <c r="D46" s="78">
        <v>2338.7199999999998</v>
      </c>
      <c r="E46" s="78">
        <f t="shared" si="3"/>
        <v>7016.16</v>
      </c>
      <c r="F46" s="78">
        <f t="shared" si="4"/>
        <v>8012.4547199999988</v>
      </c>
      <c r="G46" s="97" t="s">
        <v>555</v>
      </c>
    </row>
    <row r="47" spans="1:8">
      <c r="A47" s="94">
        <v>6</v>
      </c>
      <c r="B47" s="114" t="s">
        <v>556</v>
      </c>
      <c r="C47" s="115">
        <v>3</v>
      </c>
      <c r="D47" s="78">
        <v>1740.35</v>
      </c>
      <c r="E47" s="78">
        <f t="shared" si="3"/>
        <v>5221.0499999999993</v>
      </c>
      <c r="F47" s="78">
        <f t="shared" si="4"/>
        <v>5962.4390999999987</v>
      </c>
      <c r="G47" s="97" t="s">
        <v>557</v>
      </c>
    </row>
    <row r="48" spans="1:8">
      <c r="A48" s="94">
        <v>7</v>
      </c>
      <c r="B48" s="114" t="s">
        <v>558</v>
      </c>
      <c r="C48" s="115">
        <v>8</v>
      </c>
      <c r="D48" s="78">
        <v>1799.02</v>
      </c>
      <c r="E48" s="78">
        <f t="shared" si="3"/>
        <v>14392.16</v>
      </c>
      <c r="F48" s="78">
        <f t="shared" si="4"/>
        <v>16435.846719999998</v>
      </c>
      <c r="G48" s="97" t="s">
        <v>559</v>
      </c>
    </row>
    <row r="49" spans="1:8">
      <c r="A49" s="94">
        <v>8</v>
      </c>
      <c r="B49" s="120" t="s">
        <v>1010</v>
      </c>
      <c r="C49" s="121">
        <v>1</v>
      </c>
      <c r="D49" s="78">
        <v>126209.28</v>
      </c>
      <c r="E49" s="78">
        <f t="shared" si="3"/>
        <v>126209.28</v>
      </c>
      <c r="F49" s="78">
        <f t="shared" si="4"/>
        <v>144130.99776</v>
      </c>
      <c r="G49" s="97"/>
    </row>
    <row r="50" spans="1:8">
      <c r="A50" s="94">
        <v>9</v>
      </c>
      <c r="B50" s="120" t="s">
        <v>1011</v>
      </c>
      <c r="C50" s="121">
        <v>14</v>
      </c>
      <c r="D50" s="78">
        <f>5*91*3</f>
        <v>1365</v>
      </c>
      <c r="E50" s="78">
        <f t="shared" si="3"/>
        <v>19110</v>
      </c>
      <c r="F50" s="78">
        <f t="shared" si="4"/>
        <v>21823.62</v>
      </c>
      <c r="G50" s="97"/>
      <c r="H50" s="43" t="s">
        <v>1012</v>
      </c>
    </row>
    <row r="51" spans="1:8">
      <c r="A51" s="94">
        <v>10</v>
      </c>
      <c r="B51" s="120" t="s">
        <v>1013</v>
      </c>
      <c r="C51" s="121">
        <v>28</v>
      </c>
      <c r="D51" s="78">
        <v>2728</v>
      </c>
      <c r="E51" s="78">
        <f t="shared" si="3"/>
        <v>76384</v>
      </c>
      <c r="F51" s="78">
        <f t="shared" si="4"/>
        <v>87230.527999999991</v>
      </c>
      <c r="G51" s="97"/>
    </row>
    <row r="52" spans="1:8" customFormat="1" ht="15">
      <c r="A52" s="94">
        <v>11</v>
      </c>
      <c r="B52" s="120" t="s">
        <v>1014</v>
      </c>
      <c r="C52" s="121">
        <v>220</v>
      </c>
      <c r="D52" s="78">
        <v>15</v>
      </c>
      <c r="E52" s="78">
        <f t="shared" si="3"/>
        <v>3300</v>
      </c>
      <c r="F52" s="78">
        <f t="shared" ref="F52:F53" si="5">(E52*1.135)</f>
        <v>3745.5</v>
      </c>
      <c r="G52" s="97" t="s">
        <v>204</v>
      </c>
    </row>
    <row r="53" spans="1:8" customFormat="1" ht="15">
      <c r="A53" s="94">
        <v>12</v>
      </c>
      <c r="B53" s="120" t="s">
        <v>1015</v>
      </c>
      <c r="C53" s="121">
        <v>220</v>
      </c>
      <c r="D53" s="78">
        <v>141.30000000000001</v>
      </c>
      <c r="E53" s="78">
        <f t="shared" si="3"/>
        <v>31086.000000000004</v>
      </c>
      <c r="F53" s="78">
        <f t="shared" si="5"/>
        <v>35282.610000000008</v>
      </c>
      <c r="G53" s="97" t="s">
        <v>1016</v>
      </c>
    </row>
    <row r="54" spans="1:8" customFormat="1" ht="15">
      <c r="A54" s="94">
        <v>13</v>
      </c>
      <c r="B54" s="120" t="s">
        <v>375</v>
      </c>
      <c r="C54" s="121">
        <v>220</v>
      </c>
      <c r="D54" s="78">
        <v>31.3674</v>
      </c>
      <c r="E54" s="78">
        <f t="shared" si="3"/>
        <v>6900.8280000000004</v>
      </c>
      <c r="F54" s="78">
        <f t="shared" ref="F54" si="6">(E54*1.142)</f>
        <v>7880.7455760000003</v>
      </c>
      <c r="G54" s="97" t="s">
        <v>376</v>
      </c>
    </row>
    <row r="55" spans="1:8">
      <c r="A55" s="94">
        <v>14</v>
      </c>
      <c r="B55" s="114" t="s">
        <v>1021</v>
      </c>
      <c r="C55" s="115">
        <v>2</v>
      </c>
      <c r="D55" s="78">
        <v>4091.2072800000001</v>
      </c>
      <c r="E55" s="78">
        <f t="shared" si="3"/>
        <v>8182.4145600000002</v>
      </c>
      <c r="F55" s="78">
        <f t="shared" si="4"/>
        <v>9344.3174275199999</v>
      </c>
      <c r="G55" s="97" t="s">
        <v>1022</v>
      </c>
    </row>
    <row r="56" spans="1:8">
      <c r="A56" s="94">
        <v>15</v>
      </c>
      <c r="B56" s="114" t="s">
        <v>1025</v>
      </c>
      <c r="C56" s="115">
        <v>1</v>
      </c>
      <c r="D56" s="78">
        <v>5622.9254600000004</v>
      </c>
      <c r="E56" s="78">
        <f t="shared" si="3"/>
        <v>5622.9254600000004</v>
      </c>
      <c r="F56" s="78">
        <f t="shared" si="4"/>
        <v>6421.3808753200001</v>
      </c>
      <c r="G56" s="97" t="s">
        <v>1026</v>
      </c>
    </row>
    <row r="57" spans="1:8">
      <c r="A57" s="93"/>
      <c r="B57" s="80" t="s">
        <v>560</v>
      </c>
      <c r="C57" s="81"/>
      <c r="D57" s="82" t="s">
        <v>228</v>
      </c>
      <c r="E57" s="83">
        <f>SUM(E58:E62)</f>
        <v>247956.26999999996</v>
      </c>
      <c r="F57" s="83">
        <f t="shared" ref="F57:H57" si="7">SUM(F58:F62)</f>
        <v>283166.06033999997</v>
      </c>
      <c r="G57" s="83">
        <f t="shared" si="7"/>
        <v>0</v>
      </c>
      <c r="H57" s="83">
        <f t="shared" si="7"/>
        <v>0</v>
      </c>
    </row>
    <row r="58" spans="1:8">
      <c r="A58" s="94">
        <v>1</v>
      </c>
      <c r="B58" s="114" t="s">
        <v>561</v>
      </c>
      <c r="C58" s="115">
        <v>2</v>
      </c>
      <c r="D58" s="78">
        <v>26869.61</v>
      </c>
      <c r="E58" s="78">
        <f>(C58*D58)</f>
        <v>53739.22</v>
      </c>
      <c r="F58" s="78">
        <f>(E58*1.142)</f>
        <v>61370.18924</v>
      </c>
      <c r="G58" s="97" t="s">
        <v>562</v>
      </c>
    </row>
    <row r="59" spans="1:8">
      <c r="A59" s="94">
        <v>2</v>
      </c>
      <c r="B59" s="114" t="s">
        <v>563</v>
      </c>
      <c r="C59" s="115">
        <v>3</v>
      </c>
      <c r="D59" s="78">
        <v>32039.599999999999</v>
      </c>
      <c r="E59" s="78">
        <f>(C59*D59)</f>
        <v>96118.799999999988</v>
      </c>
      <c r="F59" s="78">
        <f>(E59*1.142)</f>
        <v>109767.66959999998</v>
      </c>
      <c r="G59" s="97" t="s">
        <v>564</v>
      </c>
    </row>
    <row r="60" spans="1:8">
      <c r="A60" s="94">
        <v>3</v>
      </c>
      <c r="B60" s="114" t="s">
        <v>565</v>
      </c>
      <c r="C60" s="115">
        <v>2</v>
      </c>
      <c r="D60" s="78">
        <v>24482.67</v>
      </c>
      <c r="E60" s="78">
        <f>(C60*D60)</f>
        <v>48965.34</v>
      </c>
      <c r="F60" s="78">
        <f>(E60*1.142)</f>
        <v>55918.418279999991</v>
      </c>
      <c r="G60" s="97" t="s">
        <v>566</v>
      </c>
    </row>
    <row r="61" spans="1:8">
      <c r="A61" s="94">
        <v>4</v>
      </c>
      <c r="B61" s="114" t="s">
        <v>567</v>
      </c>
      <c r="C61" s="115">
        <v>1</v>
      </c>
      <c r="D61" s="78">
        <v>29498.27</v>
      </c>
      <c r="E61" s="78">
        <f>(C61*D61)</f>
        <v>29498.27</v>
      </c>
      <c r="F61" s="78">
        <f>(E61*1.142)</f>
        <v>33687.024339999996</v>
      </c>
      <c r="G61" s="97" t="s">
        <v>568</v>
      </c>
    </row>
    <row r="62" spans="1:8">
      <c r="A62" s="95">
        <v>5</v>
      </c>
      <c r="B62" s="116" t="s">
        <v>569</v>
      </c>
      <c r="C62" s="117">
        <v>8</v>
      </c>
      <c r="D62" s="87">
        <v>2454.33</v>
      </c>
      <c r="E62" s="87">
        <f>(C62*D62)</f>
        <v>19634.64</v>
      </c>
      <c r="F62" s="87">
        <f>(E62*1.142)</f>
        <v>22422.758879999998</v>
      </c>
      <c r="G62" s="98" t="s">
        <v>570</v>
      </c>
    </row>
    <row r="63" spans="1:8">
      <c r="A63" s="93"/>
      <c r="B63" s="80" t="s">
        <v>571</v>
      </c>
      <c r="C63" s="81"/>
      <c r="D63" s="82" t="s">
        <v>228</v>
      </c>
      <c r="E63" s="83">
        <f>SUM(E64:E65)</f>
        <v>37583.060000000005</v>
      </c>
      <c r="F63" s="83">
        <f t="shared" ref="F63:H63" si="8">SUM(F64:F65)</f>
        <v>42919.854520000001</v>
      </c>
      <c r="G63" s="83">
        <f t="shared" si="8"/>
        <v>0</v>
      </c>
      <c r="H63" s="83">
        <f t="shared" si="8"/>
        <v>0</v>
      </c>
    </row>
    <row r="64" spans="1:8">
      <c r="A64" s="94">
        <v>1</v>
      </c>
      <c r="B64" s="114" t="s">
        <v>572</v>
      </c>
      <c r="C64" s="115">
        <v>1</v>
      </c>
      <c r="D64" s="78">
        <v>1117.4000000000001</v>
      </c>
      <c r="E64" s="78">
        <f>(C64*D64)</f>
        <v>1117.4000000000001</v>
      </c>
      <c r="F64" s="78">
        <f>(E64*1.142)</f>
        <v>1276.0708</v>
      </c>
      <c r="G64" s="97" t="s">
        <v>573</v>
      </c>
    </row>
    <row r="65" spans="1:8">
      <c r="A65" s="95">
        <v>2</v>
      </c>
      <c r="B65" s="116" t="s">
        <v>574</v>
      </c>
      <c r="C65" s="117">
        <v>2</v>
      </c>
      <c r="D65" s="87">
        <v>18232.830000000002</v>
      </c>
      <c r="E65" s="87">
        <f>(C65*D65)</f>
        <v>36465.660000000003</v>
      </c>
      <c r="F65" s="87">
        <f>(E65*1.142)</f>
        <v>41643.783719999999</v>
      </c>
      <c r="G65" s="98" t="s">
        <v>575</v>
      </c>
    </row>
    <row r="66" spans="1:8">
      <c r="A66" s="75" t="s">
        <v>576</v>
      </c>
    </row>
    <row r="67" spans="1:8">
      <c r="A67" s="93"/>
      <c r="B67" s="80" t="s">
        <v>577</v>
      </c>
      <c r="C67" s="81"/>
      <c r="D67" s="82" t="s">
        <v>228</v>
      </c>
      <c r="E67" s="83">
        <f>SUM(E68:E84)</f>
        <v>273666.10759000003</v>
      </c>
      <c r="F67" s="83">
        <f t="shared" ref="F67:H67" si="9">SUM(F68:F84)</f>
        <v>312526.69486777991</v>
      </c>
      <c r="G67" s="83">
        <f t="shared" si="9"/>
        <v>0</v>
      </c>
      <c r="H67" s="83">
        <f t="shared" si="9"/>
        <v>0</v>
      </c>
    </row>
    <row r="68" spans="1:8">
      <c r="A68" s="94">
        <v>1</v>
      </c>
      <c r="B68" s="114" t="s">
        <v>982</v>
      </c>
      <c r="C68" s="115">
        <v>1</v>
      </c>
      <c r="D68" s="78">
        <v>144554.45005000001</v>
      </c>
      <c r="E68" s="78">
        <f t="shared" ref="E68:E84" si="10">(C68*D68)</f>
        <v>144554.45005000001</v>
      </c>
      <c r="F68" s="78">
        <f t="shared" ref="F68:F84" si="11">(E68*1.142)</f>
        <v>165081.18195709999</v>
      </c>
      <c r="G68" s="97" t="s">
        <v>983</v>
      </c>
    </row>
    <row r="69" spans="1:8">
      <c r="A69" s="94">
        <v>2</v>
      </c>
      <c r="B69" s="114" t="s">
        <v>580</v>
      </c>
      <c r="C69" s="115">
        <v>1</v>
      </c>
      <c r="D69" s="78">
        <v>395.48</v>
      </c>
      <c r="E69" s="78">
        <f t="shared" si="10"/>
        <v>395.48</v>
      </c>
      <c r="F69" s="78">
        <f t="shared" si="11"/>
        <v>451.63815999999997</v>
      </c>
      <c r="G69" s="97" t="s">
        <v>581</v>
      </c>
    </row>
    <row r="70" spans="1:8">
      <c r="A70" s="94">
        <v>3</v>
      </c>
      <c r="B70" s="114" t="s">
        <v>582</v>
      </c>
      <c r="C70" s="115">
        <v>1</v>
      </c>
      <c r="D70" s="78">
        <v>4285.4399999999996</v>
      </c>
      <c r="E70" s="78">
        <f t="shared" si="10"/>
        <v>4285.4399999999996</v>
      </c>
      <c r="F70" s="78">
        <f t="shared" si="11"/>
        <v>4893.9724799999995</v>
      </c>
      <c r="G70" s="97" t="s">
        <v>583</v>
      </c>
    </row>
    <row r="71" spans="1:8">
      <c r="A71" s="94">
        <v>4</v>
      </c>
      <c r="B71" s="114" t="s">
        <v>584</v>
      </c>
      <c r="C71" s="115">
        <v>1</v>
      </c>
      <c r="D71" s="78">
        <v>1080.74</v>
      </c>
      <c r="E71" s="78">
        <f t="shared" si="10"/>
        <v>1080.74</v>
      </c>
      <c r="F71" s="78">
        <f t="shared" si="11"/>
        <v>1234.20508</v>
      </c>
      <c r="G71" s="97" t="s">
        <v>585</v>
      </c>
    </row>
    <row r="72" spans="1:8">
      <c r="A72" s="94">
        <v>5</v>
      </c>
      <c r="B72" s="114" t="s">
        <v>988</v>
      </c>
      <c r="C72" s="115">
        <v>1</v>
      </c>
      <c r="D72" s="78">
        <v>30329.377100000002</v>
      </c>
      <c r="E72" s="78">
        <f t="shared" si="10"/>
        <v>30329.377100000002</v>
      </c>
      <c r="F72" s="78">
        <f t="shared" si="11"/>
        <v>34636.148648199996</v>
      </c>
      <c r="G72" s="97" t="s">
        <v>989</v>
      </c>
    </row>
    <row r="73" spans="1:8">
      <c r="A73" s="94">
        <v>6</v>
      </c>
      <c r="B73" s="114" t="s">
        <v>586</v>
      </c>
      <c r="C73" s="115">
        <v>1</v>
      </c>
      <c r="D73" s="78">
        <v>1950.16</v>
      </c>
      <c r="E73" s="78">
        <f t="shared" si="10"/>
        <v>1950.16</v>
      </c>
      <c r="F73" s="78">
        <f t="shared" si="11"/>
        <v>2227.0827199999999</v>
      </c>
      <c r="G73" s="97" t="s">
        <v>587</v>
      </c>
    </row>
    <row r="74" spans="1:8">
      <c r="A74" s="94">
        <v>7</v>
      </c>
      <c r="B74" s="114" t="s">
        <v>588</v>
      </c>
      <c r="C74" s="115">
        <v>1</v>
      </c>
      <c r="D74" s="78">
        <v>44128.27</v>
      </c>
      <c r="E74" s="78">
        <f t="shared" si="10"/>
        <v>44128.27</v>
      </c>
      <c r="F74" s="78">
        <f t="shared" si="11"/>
        <v>50394.484339999995</v>
      </c>
      <c r="G74" s="97" t="s">
        <v>589</v>
      </c>
    </row>
    <row r="75" spans="1:8">
      <c r="A75" s="94">
        <v>8</v>
      </c>
      <c r="B75" s="114" t="s">
        <v>590</v>
      </c>
      <c r="C75" s="115">
        <v>1</v>
      </c>
      <c r="D75" s="78">
        <v>1926.91</v>
      </c>
      <c r="E75" s="78">
        <f t="shared" si="10"/>
        <v>1926.91</v>
      </c>
      <c r="F75" s="78">
        <f t="shared" si="11"/>
        <v>2200.5312199999998</v>
      </c>
      <c r="G75" s="97" t="s">
        <v>591</v>
      </c>
    </row>
    <row r="76" spans="1:8">
      <c r="A76" s="94">
        <v>9</v>
      </c>
      <c r="B76" s="114" t="s">
        <v>984</v>
      </c>
      <c r="C76" s="115">
        <v>1</v>
      </c>
      <c r="D76" s="78">
        <v>10477.849</v>
      </c>
      <c r="E76" s="78">
        <f t="shared" si="10"/>
        <v>10477.849</v>
      </c>
      <c r="F76" s="78">
        <f t="shared" si="11"/>
        <v>11965.703557999999</v>
      </c>
      <c r="G76" s="97" t="s">
        <v>985</v>
      </c>
    </row>
    <row r="77" spans="1:8">
      <c r="A77" s="94">
        <v>10</v>
      </c>
      <c r="B77" s="114" t="s">
        <v>986</v>
      </c>
      <c r="C77" s="115">
        <v>1</v>
      </c>
      <c r="D77" s="78">
        <v>8222.0159999999996</v>
      </c>
      <c r="E77" s="78">
        <f t="shared" si="10"/>
        <v>8222.0159999999996</v>
      </c>
      <c r="F77" s="78">
        <f t="shared" si="11"/>
        <v>9389.5422719999988</v>
      </c>
      <c r="G77" s="97" t="s">
        <v>987</v>
      </c>
    </row>
    <row r="78" spans="1:8">
      <c r="A78" s="94">
        <v>11</v>
      </c>
      <c r="B78" s="120" t="s">
        <v>616</v>
      </c>
      <c r="C78" s="121">
        <v>2</v>
      </c>
      <c r="D78" s="78">
        <v>297.77</v>
      </c>
      <c r="E78" s="78">
        <f t="shared" si="10"/>
        <v>595.54</v>
      </c>
      <c r="F78" s="78">
        <f t="shared" si="11"/>
        <v>680.10667999999987</v>
      </c>
      <c r="G78" s="97" t="s">
        <v>617</v>
      </c>
    </row>
    <row r="79" spans="1:8">
      <c r="A79" s="94">
        <v>12</v>
      </c>
      <c r="B79" s="120" t="s">
        <v>622</v>
      </c>
      <c r="C79" s="121">
        <v>11</v>
      </c>
      <c r="D79" s="78">
        <v>368.37504000000001</v>
      </c>
      <c r="E79" s="78">
        <f t="shared" si="10"/>
        <v>4052.1254400000003</v>
      </c>
      <c r="F79" s="78">
        <f t="shared" si="11"/>
        <v>4627.5272524800002</v>
      </c>
      <c r="G79" s="97" t="s">
        <v>623</v>
      </c>
    </row>
    <row r="80" spans="1:8">
      <c r="A80" s="94">
        <v>13</v>
      </c>
      <c r="B80" s="120" t="s">
        <v>618</v>
      </c>
      <c r="C80" s="121">
        <v>13</v>
      </c>
      <c r="D80" s="78">
        <v>257.32</v>
      </c>
      <c r="E80" s="78">
        <f t="shared" si="10"/>
        <v>3345.16</v>
      </c>
      <c r="F80" s="78">
        <f t="shared" si="11"/>
        <v>3820.1727199999996</v>
      </c>
      <c r="G80" s="97" t="s">
        <v>619</v>
      </c>
    </row>
    <row r="81" spans="1:8">
      <c r="A81" s="94">
        <v>14</v>
      </c>
      <c r="B81" s="120" t="s">
        <v>996</v>
      </c>
      <c r="C81" s="121">
        <v>13</v>
      </c>
      <c r="D81" s="78">
        <v>524.07000000000005</v>
      </c>
      <c r="E81" s="78">
        <f t="shared" si="10"/>
        <v>6812.9100000000008</v>
      </c>
      <c r="F81" s="78">
        <f t="shared" si="11"/>
        <v>7780.3432200000007</v>
      </c>
      <c r="G81" s="97" t="s">
        <v>997</v>
      </c>
    </row>
    <row r="82" spans="1:8">
      <c r="A82" s="94">
        <v>15</v>
      </c>
      <c r="B82" s="120" t="s">
        <v>620</v>
      </c>
      <c r="C82" s="121">
        <v>13</v>
      </c>
      <c r="D82" s="78">
        <f>3*67</f>
        <v>201</v>
      </c>
      <c r="E82" s="78">
        <f t="shared" si="10"/>
        <v>2613</v>
      </c>
      <c r="F82" s="78">
        <f t="shared" si="11"/>
        <v>2984.0459999999998</v>
      </c>
      <c r="G82" s="97" t="s">
        <v>204</v>
      </c>
    </row>
    <row r="83" spans="1:8">
      <c r="A83" s="94">
        <v>16</v>
      </c>
      <c r="B83" s="120" t="s">
        <v>621</v>
      </c>
      <c r="C83" s="121">
        <v>13</v>
      </c>
      <c r="D83" s="78">
        <f>3*87</f>
        <v>261</v>
      </c>
      <c r="E83" s="78">
        <f t="shared" si="10"/>
        <v>3393</v>
      </c>
      <c r="F83" s="78">
        <f t="shared" si="11"/>
        <v>3874.8059999999996</v>
      </c>
      <c r="G83" s="97" t="s">
        <v>204</v>
      </c>
    </row>
    <row r="84" spans="1:8">
      <c r="A84" s="94">
        <v>17</v>
      </c>
      <c r="B84" s="120" t="s">
        <v>624</v>
      </c>
      <c r="C84" s="121">
        <v>13</v>
      </c>
      <c r="D84" s="78">
        <v>423.36</v>
      </c>
      <c r="E84" s="78">
        <f t="shared" si="10"/>
        <v>5503.68</v>
      </c>
      <c r="F84" s="78">
        <f t="shared" si="11"/>
        <v>6285.2025599999997</v>
      </c>
      <c r="G84" s="97" t="s">
        <v>625</v>
      </c>
    </row>
    <row r="85" spans="1:8">
      <c r="A85" s="93"/>
      <c r="B85" s="80" t="s">
        <v>596</v>
      </c>
      <c r="C85" s="81"/>
      <c r="D85" s="82" t="s">
        <v>228</v>
      </c>
      <c r="E85" s="83">
        <f>SUM(E86:E101)</f>
        <v>349927.71172999998</v>
      </c>
      <c r="F85" s="83">
        <f t="shared" ref="F85:H85" si="12">SUM(F86:F101)</f>
        <v>399617.4467956599</v>
      </c>
      <c r="G85" s="83">
        <f t="shared" si="12"/>
        <v>0</v>
      </c>
      <c r="H85" s="83">
        <f t="shared" si="12"/>
        <v>0</v>
      </c>
    </row>
    <row r="86" spans="1:8">
      <c r="A86" s="94">
        <v>1</v>
      </c>
      <c r="B86" s="114" t="s">
        <v>597</v>
      </c>
      <c r="C86" s="115">
        <v>1</v>
      </c>
      <c r="D86" s="78">
        <v>162880.63</v>
      </c>
      <c r="E86" s="78">
        <f t="shared" ref="E86:E100" si="13">(C86*D86)</f>
        <v>162880.63</v>
      </c>
      <c r="F86" s="78">
        <f t="shared" ref="F86:F101" si="14">(E86*1.142)</f>
        <v>186009.67945999998</v>
      </c>
      <c r="G86" s="97" t="s">
        <v>598</v>
      </c>
    </row>
    <row r="87" spans="1:8">
      <c r="A87" s="94">
        <v>2</v>
      </c>
      <c r="B87" s="114" t="s">
        <v>599</v>
      </c>
      <c r="C87" s="115">
        <v>1</v>
      </c>
      <c r="D87" s="78">
        <v>48098.11</v>
      </c>
      <c r="E87" s="78">
        <f t="shared" si="13"/>
        <v>48098.11</v>
      </c>
      <c r="F87" s="78">
        <f t="shared" si="14"/>
        <v>54928.041619999996</v>
      </c>
      <c r="G87" s="97" t="s">
        <v>600</v>
      </c>
    </row>
    <row r="88" spans="1:8">
      <c r="A88" s="94">
        <v>3</v>
      </c>
      <c r="B88" s="114" t="s">
        <v>601</v>
      </c>
      <c r="C88" s="115">
        <v>1</v>
      </c>
      <c r="D88" s="78">
        <v>5592.8149999999996</v>
      </c>
      <c r="E88" s="78">
        <f t="shared" si="13"/>
        <v>5592.8149999999996</v>
      </c>
      <c r="F88" s="78">
        <f t="shared" si="14"/>
        <v>6386.9947299999994</v>
      </c>
      <c r="G88" s="97" t="s">
        <v>666</v>
      </c>
    </row>
    <row r="89" spans="1:8">
      <c r="A89" s="94">
        <v>4</v>
      </c>
      <c r="B89" s="114" t="s">
        <v>602</v>
      </c>
      <c r="C89" s="115">
        <v>1</v>
      </c>
      <c r="D89" s="78">
        <v>21692.52</v>
      </c>
      <c r="E89" s="78">
        <f t="shared" si="13"/>
        <v>21692.52</v>
      </c>
      <c r="F89" s="78">
        <f t="shared" si="14"/>
        <v>24772.857839999997</v>
      </c>
      <c r="G89" s="97" t="s">
        <v>603</v>
      </c>
    </row>
    <row r="90" spans="1:8">
      <c r="A90" s="94">
        <v>5</v>
      </c>
      <c r="B90" s="114" t="s">
        <v>586</v>
      </c>
      <c r="C90" s="115">
        <v>1</v>
      </c>
      <c r="D90" s="78">
        <v>1950.16</v>
      </c>
      <c r="E90" s="78">
        <f t="shared" si="13"/>
        <v>1950.16</v>
      </c>
      <c r="F90" s="78">
        <f t="shared" si="14"/>
        <v>2227.0827199999999</v>
      </c>
      <c r="G90" s="97" t="s">
        <v>587</v>
      </c>
    </row>
    <row r="91" spans="1:8">
      <c r="A91" s="94">
        <v>6</v>
      </c>
      <c r="B91" s="114" t="s">
        <v>582</v>
      </c>
      <c r="C91" s="115">
        <v>1</v>
      </c>
      <c r="D91" s="78">
        <v>4285.4399999999996</v>
      </c>
      <c r="E91" s="78">
        <f t="shared" si="13"/>
        <v>4285.4399999999996</v>
      </c>
      <c r="F91" s="78">
        <f t="shared" si="14"/>
        <v>4893.9724799999995</v>
      </c>
      <c r="G91" s="97" t="s">
        <v>583</v>
      </c>
    </row>
    <row r="92" spans="1:8">
      <c r="A92" s="94">
        <v>7</v>
      </c>
      <c r="B92" s="114" t="s">
        <v>604</v>
      </c>
      <c r="C92" s="115">
        <v>1</v>
      </c>
      <c r="D92" s="78">
        <v>14561.82</v>
      </c>
      <c r="E92" s="78">
        <f t="shared" si="13"/>
        <v>14561.82</v>
      </c>
      <c r="F92" s="78">
        <f t="shared" si="14"/>
        <v>16629.598439999998</v>
      </c>
      <c r="G92" s="97" t="s">
        <v>605</v>
      </c>
    </row>
    <row r="93" spans="1:8">
      <c r="A93" s="94">
        <v>8</v>
      </c>
      <c r="B93" s="114" t="s">
        <v>606</v>
      </c>
      <c r="C93" s="115">
        <v>1</v>
      </c>
      <c r="D93" s="78">
        <v>18166.830000000002</v>
      </c>
      <c r="E93" s="78">
        <f t="shared" si="13"/>
        <v>18166.830000000002</v>
      </c>
      <c r="F93" s="78">
        <f t="shared" si="14"/>
        <v>20746.51986</v>
      </c>
      <c r="G93" s="97" t="s">
        <v>607</v>
      </c>
    </row>
    <row r="94" spans="1:8">
      <c r="A94" s="94">
        <v>9</v>
      </c>
      <c r="B94" s="114" t="s">
        <v>608</v>
      </c>
      <c r="C94" s="115">
        <v>1</v>
      </c>
      <c r="D94" s="78">
        <v>13006.54</v>
      </c>
      <c r="E94" s="78">
        <f t="shared" si="13"/>
        <v>13006.54</v>
      </c>
      <c r="F94" s="78">
        <f t="shared" si="14"/>
        <v>14853.46868</v>
      </c>
      <c r="G94" s="97" t="s">
        <v>609</v>
      </c>
    </row>
    <row r="95" spans="1:8">
      <c r="A95" s="94">
        <v>10</v>
      </c>
      <c r="B95" s="114" t="s">
        <v>990</v>
      </c>
      <c r="C95" s="115">
        <v>1</v>
      </c>
      <c r="D95" s="78">
        <v>11688.267330000001</v>
      </c>
      <c r="E95" s="78">
        <f t="shared" si="13"/>
        <v>11688.267330000001</v>
      </c>
      <c r="F95" s="78">
        <f t="shared" si="14"/>
        <v>13348.00129086</v>
      </c>
      <c r="G95" s="97" t="s">
        <v>991</v>
      </c>
    </row>
    <row r="96" spans="1:8">
      <c r="A96" s="94">
        <v>11</v>
      </c>
      <c r="B96" s="114" t="s">
        <v>612</v>
      </c>
      <c r="C96" s="115">
        <v>1</v>
      </c>
      <c r="D96" s="78">
        <v>1797.7</v>
      </c>
      <c r="E96" s="78">
        <f t="shared" si="13"/>
        <v>1797.7</v>
      </c>
      <c r="F96" s="78">
        <f t="shared" si="14"/>
        <v>2052.9733999999999</v>
      </c>
      <c r="G96" s="97" t="s">
        <v>613</v>
      </c>
    </row>
    <row r="97" spans="1:8">
      <c r="A97" s="94">
        <v>12</v>
      </c>
      <c r="B97" s="114" t="s">
        <v>614</v>
      </c>
      <c r="C97" s="115">
        <v>2</v>
      </c>
      <c r="D97" s="78">
        <v>9442.5400000000009</v>
      </c>
      <c r="E97" s="78">
        <f t="shared" si="13"/>
        <v>18885.080000000002</v>
      </c>
      <c r="F97" s="78">
        <f t="shared" si="14"/>
        <v>21566.76136</v>
      </c>
      <c r="G97" s="97" t="s">
        <v>615</v>
      </c>
    </row>
    <row r="98" spans="1:8">
      <c r="A98" s="94">
        <v>13</v>
      </c>
      <c r="B98" s="114" t="s">
        <v>992</v>
      </c>
      <c r="C98" s="115">
        <v>2</v>
      </c>
      <c r="D98" s="78">
        <v>8506.9871600000006</v>
      </c>
      <c r="E98" s="78">
        <f t="shared" si="13"/>
        <v>17013.974320000001</v>
      </c>
      <c r="F98" s="78">
        <f t="shared" si="14"/>
        <v>19429.95867344</v>
      </c>
      <c r="G98" s="97" t="s">
        <v>647</v>
      </c>
    </row>
    <row r="99" spans="1:8">
      <c r="A99" s="94">
        <v>14</v>
      </c>
      <c r="B99" s="114" t="s">
        <v>640</v>
      </c>
      <c r="C99" s="115">
        <v>1</v>
      </c>
      <c r="D99" s="78">
        <v>1514.54</v>
      </c>
      <c r="E99" s="78">
        <f>(C99*D99)</f>
        <v>1514.54</v>
      </c>
      <c r="F99" s="78">
        <f>(E99*1.142)</f>
        <v>1729.6046799999999</v>
      </c>
      <c r="G99" s="97" t="s">
        <v>641</v>
      </c>
    </row>
    <row r="100" spans="1:8">
      <c r="A100" s="94">
        <v>15</v>
      </c>
      <c r="B100" s="114" t="s">
        <v>994</v>
      </c>
      <c r="C100" s="115">
        <v>1</v>
      </c>
      <c r="D100" s="78">
        <v>4785.1865399999997</v>
      </c>
      <c r="E100" s="78">
        <f t="shared" si="13"/>
        <v>4785.1865399999997</v>
      </c>
      <c r="F100" s="78">
        <f t="shared" si="14"/>
        <v>5464.6830286799996</v>
      </c>
      <c r="G100" s="97" t="s">
        <v>993</v>
      </c>
    </row>
    <row r="101" spans="1:8">
      <c r="A101" s="94">
        <v>16</v>
      </c>
      <c r="B101" s="114" t="s">
        <v>995</v>
      </c>
      <c r="C101" s="115">
        <v>1</v>
      </c>
      <c r="D101" s="78">
        <v>4008.09854</v>
      </c>
      <c r="E101" s="78">
        <f t="shared" ref="E101" si="15">(C101*D101)</f>
        <v>4008.09854</v>
      </c>
      <c r="F101" s="78">
        <f t="shared" si="14"/>
        <v>4577.2485326799997</v>
      </c>
      <c r="G101" s="97" t="s">
        <v>648</v>
      </c>
    </row>
    <row r="102" spans="1:8">
      <c r="A102" s="93"/>
      <c r="B102" s="80" t="s">
        <v>626</v>
      </c>
      <c r="C102" s="81"/>
      <c r="D102" s="82" t="s">
        <v>228</v>
      </c>
      <c r="E102" s="83">
        <f>SUM(E103:E111)</f>
        <v>690108.99849000003</v>
      </c>
      <c r="F102" s="83">
        <f t="shared" ref="F102:H102" si="16">SUM(F103:F111)</f>
        <v>788104.47627558</v>
      </c>
      <c r="G102" s="83">
        <f t="shared" si="16"/>
        <v>0</v>
      </c>
      <c r="H102" s="83">
        <f t="shared" si="16"/>
        <v>0</v>
      </c>
    </row>
    <row r="103" spans="1:8">
      <c r="A103" s="94">
        <v>1</v>
      </c>
      <c r="B103" s="114" t="s">
        <v>627</v>
      </c>
      <c r="C103" s="115">
        <v>1</v>
      </c>
      <c r="D103" s="78">
        <v>208478.45</v>
      </c>
      <c r="E103" s="78">
        <f t="shared" ref="E103:E111" si="17">(C103*D103)</f>
        <v>208478.45</v>
      </c>
      <c r="F103" s="78">
        <f t="shared" ref="F103:F111" si="18">(E103*1.142)</f>
        <v>238082.38989999998</v>
      </c>
      <c r="G103" s="97" t="s">
        <v>628</v>
      </c>
    </row>
    <row r="104" spans="1:8">
      <c r="A104" s="94">
        <v>2</v>
      </c>
      <c r="B104" s="114" t="s">
        <v>601</v>
      </c>
      <c r="C104" s="115">
        <v>1</v>
      </c>
      <c r="D104" s="78">
        <v>5592.8149999999996</v>
      </c>
      <c r="E104" s="78">
        <f t="shared" si="17"/>
        <v>5592.8149999999996</v>
      </c>
      <c r="F104" s="78">
        <f t="shared" si="18"/>
        <v>6386.9947299999994</v>
      </c>
      <c r="G104" s="97" t="s">
        <v>666</v>
      </c>
    </row>
    <row r="105" spans="1:8">
      <c r="A105" s="94">
        <v>3</v>
      </c>
      <c r="B105" s="114" t="s">
        <v>629</v>
      </c>
      <c r="C105" s="115">
        <v>1</v>
      </c>
      <c r="D105" s="78">
        <v>23153.03</v>
      </c>
      <c r="E105" s="78">
        <f t="shared" si="17"/>
        <v>23153.03</v>
      </c>
      <c r="F105" s="78">
        <f t="shared" si="18"/>
        <v>26440.760259999995</v>
      </c>
      <c r="G105" s="97" t="s">
        <v>630</v>
      </c>
    </row>
    <row r="106" spans="1:8">
      <c r="A106" s="94">
        <v>4</v>
      </c>
      <c r="B106" s="114" t="s">
        <v>631</v>
      </c>
      <c r="C106" s="115">
        <v>1</v>
      </c>
      <c r="D106" s="78">
        <v>82701.509999999995</v>
      </c>
      <c r="E106" s="78">
        <f t="shared" si="17"/>
        <v>82701.509999999995</v>
      </c>
      <c r="F106" s="78">
        <f t="shared" si="18"/>
        <v>94445.124419999993</v>
      </c>
      <c r="G106" s="97" t="s">
        <v>632</v>
      </c>
    </row>
    <row r="107" spans="1:8">
      <c r="A107" s="94">
        <v>5</v>
      </c>
      <c r="B107" s="114" t="s">
        <v>633</v>
      </c>
      <c r="C107" s="115">
        <v>1</v>
      </c>
      <c r="D107" s="78">
        <v>2334.31</v>
      </c>
      <c r="E107" s="78">
        <f t="shared" si="17"/>
        <v>2334.31</v>
      </c>
      <c r="F107" s="78">
        <f t="shared" si="18"/>
        <v>2665.7820199999996</v>
      </c>
      <c r="G107" s="97" t="s">
        <v>634</v>
      </c>
    </row>
    <row r="108" spans="1:8">
      <c r="A108" s="94">
        <v>6</v>
      </c>
      <c r="B108" s="114" t="s">
        <v>635</v>
      </c>
      <c r="C108" s="115">
        <v>1</v>
      </c>
      <c r="D108" s="78">
        <v>5542.69</v>
      </c>
      <c r="E108" s="78">
        <f t="shared" si="17"/>
        <v>5542.69</v>
      </c>
      <c r="F108" s="78">
        <f t="shared" si="18"/>
        <v>6329.7519799999991</v>
      </c>
      <c r="G108" s="97" t="s">
        <v>636</v>
      </c>
    </row>
    <row r="109" spans="1:8">
      <c r="A109" s="94">
        <v>7</v>
      </c>
      <c r="B109" s="114" t="s">
        <v>637</v>
      </c>
      <c r="C109" s="115">
        <v>1</v>
      </c>
      <c r="D109" s="78">
        <v>17381.54</v>
      </c>
      <c r="E109" s="78">
        <f t="shared" si="17"/>
        <v>17381.54</v>
      </c>
      <c r="F109" s="78">
        <f t="shared" si="18"/>
        <v>19849.718679999998</v>
      </c>
      <c r="G109" s="97" t="s">
        <v>638</v>
      </c>
    </row>
    <row r="110" spans="1:8">
      <c r="A110" s="94">
        <v>8</v>
      </c>
      <c r="B110" s="114" t="s">
        <v>998</v>
      </c>
      <c r="C110" s="115">
        <v>1</v>
      </c>
      <c r="D110" s="78">
        <v>142313.75349</v>
      </c>
      <c r="E110" s="78">
        <f t="shared" si="17"/>
        <v>142313.75349</v>
      </c>
      <c r="F110" s="78">
        <f t="shared" si="18"/>
        <v>162522.30648557999</v>
      </c>
      <c r="G110" s="97" t="s">
        <v>737</v>
      </c>
    </row>
    <row r="111" spans="1:8">
      <c r="A111" s="94">
        <v>9</v>
      </c>
      <c r="B111" s="114" t="s">
        <v>1000</v>
      </c>
      <c r="C111" s="115">
        <v>1</v>
      </c>
      <c r="D111" s="78">
        <v>202610.9</v>
      </c>
      <c r="E111" s="78">
        <f t="shared" si="17"/>
        <v>202610.9</v>
      </c>
      <c r="F111" s="78">
        <f t="shared" si="18"/>
        <v>231381.64779999998</v>
      </c>
      <c r="G111" s="97" t="s">
        <v>999</v>
      </c>
    </row>
    <row r="112" spans="1:8">
      <c r="A112" s="93"/>
      <c r="B112" s="80" t="s">
        <v>639</v>
      </c>
      <c r="C112" s="81"/>
      <c r="D112" s="82" t="s">
        <v>228</v>
      </c>
      <c r="E112" s="83">
        <f>SUM(E113:E124)</f>
        <v>322383.44105999998</v>
      </c>
      <c r="F112" s="83">
        <f t="shared" ref="F112:H112" si="19">SUM(F113:F124)</f>
        <v>368161.88969051995</v>
      </c>
      <c r="G112" s="83">
        <f t="shared" si="19"/>
        <v>0</v>
      </c>
      <c r="H112" s="83">
        <f t="shared" si="19"/>
        <v>0</v>
      </c>
    </row>
    <row r="113" spans="1:8">
      <c r="A113" s="94">
        <v>1</v>
      </c>
      <c r="B113" s="114" t="s">
        <v>597</v>
      </c>
      <c r="C113" s="115">
        <v>1</v>
      </c>
      <c r="D113" s="78">
        <v>162880.63</v>
      </c>
      <c r="E113" s="78">
        <f t="shared" ref="E113:E123" si="20">(C113*D113)</f>
        <v>162880.63</v>
      </c>
      <c r="F113" s="78">
        <f t="shared" ref="F113:F124" si="21">(E113*1.142)</f>
        <v>186009.67945999998</v>
      </c>
      <c r="G113" s="97" t="s">
        <v>598</v>
      </c>
    </row>
    <row r="114" spans="1:8">
      <c r="A114" s="94">
        <v>2</v>
      </c>
      <c r="B114" s="114" t="s">
        <v>601</v>
      </c>
      <c r="C114" s="115">
        <v>1</v>
      </c>
      <c r="D114" s="78">
        <v>5592.8149999999996</v>
      </c>
      <c r="E114" s="78">
        <f t="shared" si="20"/>
        <v>5592.8149999999996</v>
      </c>
      <c r="F114" s="78">
        <f t="shared" si="21"/>
        <v>6386.9947299999994</v>
      </c>
      <c r="G114" s="97" t="s">
        <v>666</v>
      </c>
    </row>
    <row r="115" spans="1:8">
      <c r="A115" s="94">
        <v>3</v>
      </c>
      <c r="B115" s="114" t="s">
        <v>602</v>
      </c>
      <c r="C115" s="115">
        <v>1</v>
      </c>
      <c r="D115" s="78">
        <v>21692.52</v>
      </c>
      <c r="E115" s="78">
        <f t="shared" si="20"/>
        <v>21692.52</v>
      </c>
      <c r="F115" s="78">
        <f t="shared" si="21"/>
        <v>24772.857839999997</v>
      </c>
      <c r="G115" s="97" t="s">
        <v>603</v>
      </c>
    </row>
    <row r="116" spans="1:8">
      <c r="A116" s="94">
        <v>4</v>
      </c>
      <c r="B116" s="114" t="s">
        <v>588</v>
      </c>
      <c r="C116" s="115">
        <v>1</v>
      </c>
      <c r="D116" s="78">
        <v>44128.27</v>
      </c>
      <c r="E116" s="78">
        <f t="shared" si="20"/>
        <v>44128.27</v>
      </c>
      <c r="F116" s="78">
        <f t="shared" si="21"/>
        <v>50394.484339999995</v>
      </c>
      <c r="G116" s="97" t="s">
        <v>589</v>
      </c>
    </row>
    <row r="117" spans="1:8">
      <c r="A117" s="94">
        <v>5</v>
      </c>
      <c r="B117" s="114" t="s">
        <v>586</v>
      </c>
      <c r="C117" s="115">
        <v>1</v>
      </c>
      <c r="D117" s="78">
        <v>1950.16</v>
      </c>
      <c r="E117" s="78">
        <f t="shared" si="20"/>
        <v>1950.16</v>
      </c>
      <c r="F117" s="78">
        <f t="shared" si="21"/>
        <v>2227.0827199999999</v>
      </c>
      <c r="G117" s="97" t="s">
        <v>587</v>
      </c>
    </row>
    <row r="118" spans="1:8">
      <c r="A118" s="94">
        <v>6</v>
      </c>
      <c r="B118" s="114" t="s">
        <v>582</v>
      </c>
      <c r="C118" s="115">
        <v>1</v>
      </c>
      <c r="D118" s="78">
        <v>4285.4399999999996</v>
      </c>
      <c r="E118" s="78">
        <f t="shared" si="20"/>
        <v>4285.4399999999996</v>
      </c>
      <c r="F118" s="78">
        <f t="shared" si="21"/>
        <v>4893.9724799999995</v>
      </c>
      <c r="G118" s="97" t="s">
        <v>583</v>
      </c>
    </row>
    <row r="119" spans="1:8">
      <c r="A119" s="94">
        <v>7</v>
      </c>
      <c r="B119" s="114" t="s">
        <v>604</v>
      </c>
      <c r="C119" s="115">
        <v>1</v>
      </c>
      <c r="D119" s="78">
        <v>14561.82</v>
      </c>
      <c r="E119" s="78">
        <f t="shared" si="20"/>
        <v>14561.82</v>
      </c>
      <c r="F119" s="78">
        <f t="shared" si="21"/>
        <v>16629.598439999998</v>
      </c>
      <c r="G119" s="97" t="s">
        <v>605</v>
      </c>
    </row>
    <row r="120" spans="1:8">
      <c r="A120" s="94">
        <v>8</v>
      </c>
      <c r="B120" s="114" t="s">
        <v>1001</v>
      </c>
      <c r="C120" s="115">
        <v>1</v>
      </c>
      <c r="D120" s="78">
        <v>11688.267330000001</v>
      </c>
      <c r="E120" s="78">
        <f t="shared" si="20"/>
        <v>11688.267330000001</v>
      </c>
      <c r="F120" s="78">
        <f t="shared" si="21"/>
        <v>13348.00129086</v>
      </c>
      <c r="G120" s="97" t="s">
        <v>991</v>
      </c>
    </row>
    <row r="121" spans="1:8">
      <c r="A121" s="94">
        <v>9</v>
      </c>
      <c r="B121" s="114" t="s">
        <v>990</v>
      </c>
      <c r="C121" s="115">
        <v>1</v>
      </c>
      <c r="D121" s="78">
        <v>11688.267330000001</v>
      </c>
      <c r="E121" s="78">
        <f t="shared" si="20"/>
        <v>11688.267330000001</v>
      </c>
      <c r="F121" s="78">
        <f t="shared" si="21"/>
        <v>13348.00129086</v>
      </c>
      <c r="G121" s="97" t="s">
        <v>991</v>
      </c>
    </row>
    <row r="122" spans="1:8">
      <c r="A122" s="94">
        <v>12</v>
      </c>
      <c r="B122" s="114" t="s">
        <v>614</v>
      </c>
      <c r="C122" s="115">
        <v>2</v>
      </c>
      <c r="D122" s="78">
        <v>9442.5400000000009</v>
      </c>
      <c r="E122" s="78">
        <f t="shared" si="20"/>
        <v>18885.080000000002</v>
      </c>
      <c r="F122" s="78">
        <f t="shared" si="21"/>
        <v>21566.76136</v>
      </c>
      <c r="G122" s="97" t="s">
        <v>615</v>
      </c>
    </row>
    <row r="123" spans="1:8">
      <c r="A123" s="94">
        <v>13</v>
      </c>
      <c r="B123" s="114" t="s">
        <v>992</v>
      </c>
      <c r="C123" s="115">
        <v>2</v>
      </c>
      <c r="D123" s="78">
        <v>8506.9871600000006</v>
      </c>
      <c r="E123" s="78">
        <f t="shared" si="20"/>
        <v>17013.974320000001</v>
      </c>
      <c r="F123" s="78">
        <f t="shared" si="21"/>
        <v>19429.95867344</v>
      </c>
      <c r="G123" s="97" t="s">
        <v>647</v>
      </c>
    </row>
    <row r="124" spans="1:8">
      <c r="A124" s="94">
        <v>16</v>
      </c>
      <c r="B124" s="114" t="s">
        <v>995</v>
      </c>
      <c r="C124" s="115">
        <v>2</v>
      </c>
      <c r="D124" s="78">
        <v>4008.09854</v>
      </c>
      <c r="E124" s="78">
        <f t="shared" ref="E124" si="22">(C124*D124)</f>
        <v>8016.1970799999999</v>
      </c>
      <c r="F124" s="78">
        <f t="shared" si="21"/>
        <v>9154.4970653599994</v>
      </c>
      <c r="G124" s="97" t="s">
        <v>648</v>
      </c>
    </row>
    <row r="125" spans="1:8">
      <c r="A125" s="93"/>
      <c r="B125" s="80" t="s">
        <v>642</v>
      </c>
      <c r="C125" s="81"/>
      <c r="D125" s="82" t="s">
        <v>228</v>
      </c>
      <c r="E125" s="83">
        <f>SUM(E126:E140)</f>
        <v>322397.40966</v>
      </c>
      <c r="F125" s="83">
        <f t="shared" ref="F125:H125" si="23">SUM(F126:F140)</f>
        <v>368177.84183171997</v>
      </c>
      <c r="G125" s="83">
        <f t="shared" si="23"/>
        <v>0</v>
      </c>
      <c r="H125" s="83">
        <f t="shared" si="23"/>
        <v>0</v>
      </c>
    </row>
    <row r="126" spans="1:8">
      <c r="A126" s="94">
        <v>1</v>
      </c>
      <c r="B126" s="114" t="s">
        <v>597</v>
      </c>
      <c r="C126" s="115">
        <v>1</v>
      </c>
      <c r="D126" s="78">
        <v>162880.63</v>
      </c>
      <c r="E126" s="78">
        <f t="shared" ref="E126:E140" si="24">(C126*D126)</f>
        <v>162880.63</v>
      </c>
      <c r="F126" s="78">
        <f t="shared" ref="F126:F140" si="25">(E126*1.142)</f>
        <v>186009.67945999998</v>
      </c>
      <c r="G126" s="97" t="s">
        <v>598</v>
      </c>
    </row>
    <row r="127" spans="1:8">
      <c r="A127" s="94">
        <v>2</v>
      </c>
      <c r="B127" s="114" t="s">
        <v>601</v>
      </c>
      <c r="C127" s="115">
        <v>1</v>
      </c>
      <c r="D127" s="78">
        <v>5592.8149999999996</v>
      </c>
      <c r="E127" s="78">
        <f t="shared" si="24"/>
        <v>5592.8149999999996</v>
      </c>
      <c r="F127" s="78">
        <f t="shared" si="25"/>
        <v>6386.9947299999994</v>
      </c>
      <c r="G127" s="97" t="s">
        <v>666</v>
      </c>
    </row>
    <row r="128" spans="1:8">
      <c r="A128" s="94">
        <v>3</v>
      </c>
      <c r="B128" s="114" t="s">
        <v>602</v>
      </c>
      <c r="C128" s="115">
        <v>1</v>
      </c>
      <c r="D128" s="78">
        <v>21692.52</v>
      </c>
      <c r="E128" s="78">
        <f t="shared" si="24"/>
        <v>21692.52</v>
      </c>
      <c r="F128" s="78">
        <f t="shared" si="25"/>
        <v>24772.857839999997</v>
      </c>
      <c r="G128" s="97" t="s">
        <v>603</v>
      </c>
    </row>
    <row r="129" spans="1:8">
      <c r="A129" s="94">
        <v>4</v>
      </c>
      <c r="B129" s="114" t="s">
        <v>588</v>
      </c>
      <c r="C129" s="115">
        <v>1</v>
      </c>
      <c r="D129" s="78">
        <v>44128.27</v>
      </c>
      <c r="E129" s="78">
        <f t="shared" si="24"/>
        <v>44128.27</v>
      </c>
      <c r="F129" s="78">
        <f t="shared" si="25"/>
        <v>50394.484339999995</v>
      </c>
      <c r="G129" s="97" t="s">
        <v>589</v>
      </c>
    </row>
    <row r="130" spans="1:8">
      <c r="A130" s="94">
        <v>5</v>
      </c>
      <c r="B130" s="114" t="s">
        <v>586</v>
      </c>
      <c r="C130" s="115">
        <v>1</v>
      </c>
      <c r="D130" s="78">
        <v>1950.16</v>
      </c>
      <c r="E130" s="78">
        <f t="shared" si="24"/>
        <v>1950.16</v>
      </c>
      <c r="F130" s="78">
        <f t="shared" si="25"/>
        <v>2227.0827199999999</v>
      </c>
      <c r="G130" s="97" t="s">
        <v>587</v>
      </c>
    </row>
    <row r="131" spans="1:8">
      <c r="A131" s="94">
        <v>6</v>
      </c>
      <c r="B131" s="114" t="s">
        <v>582</v>
      </c>
      <c r="C131" s="115">
        <v>1</v>
      </c>
      <c r="D131" s="78">
        <v>4285.4399999999996</v>
      </c>
      <c r="E131" s="78">
        <f t="shared" si="24"/>
        <v>4285.4399999999996</v>
      </c>
      <c r="F131" s="78">
        <f t="shared" si="25"/>
        <v>4893.9724799999995</v>
      </c>
      <c r="G131" s="97" t="s">
        <v>583</v>
      </c>
    </row>
    <row r="132" spans="1:8">
      <c r="A132" s="94">
        <v>7</v>
      </c>
      <c r="B132" s="114" t="s">
        <v>643</v>
      </c>
      <c r="C132" s="115">
        <v>1</v>
      </c>
      <c r="D132" s="78">
        <v>16670.48</v>
      </c>
      <c r="E132" s="78">
        <f t="shared" si="24"/>
        <v>16670.48</v>
      </c>
      <c r="F132" s="78">
        <f t="shared" si="25"/>
        <v>19037.688159999998</v>
      </c>
      <c r="G132" s="97" t="s">
        <v>644</v>
      </c>
    </row>
    <row r="133" spans="1:8">
      <c r="A133" s="94">
        <v>8</v>
      </c>
      <c r="B133" s="114" t="s">
        <v>990</v>
      </c>
      <c r="C133" s="115">
        <v>1</v>
      </c>
      <c r="D133" s="78">
        <v>11688.267330000001</v>
      </c>
      <c r="E133" s="78">
        <f t="shared" si="24"/>
        <v>11688.267330000001</v>
      </c>
      <c r="F133" s="78">
        <f t="shared" si="25"/>
        <v>13348.00129086</v>
      </c>
      <c r="G133" s="97" t="s">
        <v>991</v>
      </c>
    </row>
    <row r="134" spans="1:8">
      <c r="A134" s="94">
        <v>9</v>
      </c>
      <c r="B134" s="114" t="s">
        <v>645</v>
      </c>
      <c r="C134" s="115">
        <v>1</v>
      </c>
      <c r="D134" s="78">
        <v>13733.81</v>
      </c>
      <c r="E134" s="78">
        <f t="shared" si="24"/>
        <v>13733.81</v>
      </c>
      <c r="F134" s="78">
        <f t="shared" si="25"/>
        <v>15684.011019999998</v>
      </c>
      <c r="G134" s="97" t="s">
        <v>646</v>
      </c>
    </row>
    <row r="135" spans="1:8">
      <c r="A135" s="94">
        <v>10</v>
      </c>
      <c r="B135" s="114" t="s">
        <v>1002</v>
      </c>
      <c r="C135" s="115">
        <v>1</v>
      </c>
      <c r="D135" s="78">
        <v>10554.254999999999</v>
      </c>
      <c r="E135" s="78">
        <f t="shared" si="24"/>
        <v>10554.254999999999</v>
      </c>
      <c r="F135" s="78">
        <f t="shared" si="25"/>
        <v>12052.959209999997</v>
      </c>
      <c r="G135" s="97" t="s">
        <v>1003</v>
      </c>
    </row>
    <row r="136" spans="1:8">
      <c r="A136" s="94">
        <v>11</v>
      </c>
      <c r="B136" s="114" t="s">
        <v>1004</v>
      </c>
      <c r="C136" s="115">
        <v>1</v>
      </c>
      <c r="D136" s="78">
        <v>5552.9551000000001</v>
      </c>
      <c r="E136" s="78">
        <f t="shared" si="24"/>
        <v>5552.9551000000001</v>
      </c>
      <c r="F136" s="78">
        <f t="shared" si="25"/>
        <v>6341.4747241999994</v>
      </c>
      <c r="G136" s="97" t="s">
        <v>1005</v>
      </c>
    </row>
    <row r="137" spans="1:8">
      <c r="A137" s="94">
        <v>12</v>
      </c>
      <c r="B137" s="114" t="s">
        <v>1006</v>
      </c>
      <c r="C137" s="115">
        <v>1</v>
      </c>
      <c r="D137" s="78">
        <v>1710.1815300000001</v>
      </c>
      <c r="E137" s="78">
        <f t="shared" si="24"/>
        <v>1710.1815300000001</v>
      </c>
      <c r="F137" s="78">
        <f t="shared" si="25"/>
        <v>1953.0273072599998</v>
      </c>
      <c r="G137" s="97" t="s">
        <v>1007</v>
      </c>
    </row>
    <row r="138" spans="1:8">
      <c r="A138" s="94">
        <v>13</v>
      </c>
      <c r="B138" s="114" t="s">
        <v>614</v>
      </c>
      <c r="C138" s="115">
        <v>1</v>
      </c>
      <c r="D138" s="78">
        <v>9442.5400000000009</v>
      </c>
      <c r="E138" s="78">
        <f t="shared" si="24"/>
        <v>9442.5400000000009</v>
      </c>
      <c r="F138" s="78">
        <f t="shared" si="25"/>
        <v>10783.38068</v>
      </c>
      <c r="G138" s="97" t="s">
        <v>615</v>
      </c>
    </row>
    <row r="139" spans="1:8">
      <c r="A139" s="94">
        <v>14</v>
      </c>
      <c r="B139" s="114" t="s">
        <v>992</v>
      </c>
      <c r="C139" s="115">
        <v>1</v>
      </c>
      <c r="D139" s="78">
        <v>8506.9871600000006</v>
      </c>
      <c r="E139" s="78">
        <f t="shared" si="24"/>
        <v>8506.9871600000006</v>
      </c>
      <c r="F139" s="78">
        <f t="shared" si="25"/>
        <v>9714.97933672</v>
      </c>
      <c r="G139" s="97" t="s">
        <v>647</v>
      </c>
    </row>
    <row r="140" spans="1:8">
      <c r="A140" s="94">
        <v>15</v>
      </c>
      <c r="B140" s="114" t="s">
        <v>995</v>
      </c>
      <c r="C140" s="115">
        <v>1</v>
      </c>
      <c r="D140" s="78">
        <v>4008.09854</v>
      </c>
      <c r="E140" s="78">
        <f t="shared" si="24"/>
        <v>4008.09854</v>
      </c>
      <c r="F140" s="78">
        <f t="shared" si="25"/>
        <v>4577.2485326799997</v>
      </c>
      <c r="G140" s="97" t="s">
        <v>648</v>
      </c>
    </row>
    <row r="141" spans="1:8">
      <c r="A141" s="93"/>
      <c r="B141" s="80" t="s">
        <v>649</v>
      </c>
      <c r="C141" s="81"/>
      <c r="D141" s="82" t="s">
        <v>228</v>
      </c>
      <c r="E141" s="83">
        <f>SUM(E142:E147)</f>
        <v>211836.66</v>
      </c>
      <c r="F141" s="83">
        <f t="shared" ref="F141:H141" si="26">SUM(F142:F147)</f>
        <v>241917.46572000001</v>
      </c>
      <c r="G141" s="83">
        <f t="shared" si="26"/>
        <v>0</v>
      </c>
      <c r="H141" s="83">
        <f t="shared" si="26"/>
        <v>0</v>
      </c>
    </row>
    <row r="142" spans="1:8">
      <c r="A142" s="94">
        <v>1</v>
      </c>
      <c r="B142" s="114" t="s">
        <v>650</v>
      </c>
      <c r="C142" s="115">
        <v>1</v>
      </c>
      <c r="D142" s="78">
        <v>151435.57</v>
      </c>
      <c r="E142" s="78">
        <f t="shared" ref="E142:E147" si="27">(C142*D142)</f>
        <v>151435.57</v>
      </c>
      <c r="F142" s="78">
        <f t="shared" ref="F142:F147" si="28">(E142*1.142)</f>
        <v>172939.42093999998</v>
      </c>
      <c r="G142" s="97" t="s">
        <v>651</v>
      </c>
    </row>
    <row r="143" spans="1:8">
      <c r="A143" s="94">
        <v>2</v>
      </c>
      <c r="B143" s="114" t="s">
        <v>652</v>
      </c>
      <c r="C143" s="115">
        <v>1</v>
      </c>
      <c r="D143" s="78">
        <v>4583.2299999999996</v>
      </c>
      <c r="E143" s="78">
        <f t="shared" si="27"/>
        <v>4583.2299999999996</v>
      </c>
      <c r="F143" s="78">
        <f t="shared" si="28"/>
        <v>5234.0486599999995</v>
      </c>
      <c r="G143" s="97" t="s">
        <v>653</v>
      </c>
    </row>
    <row r="144" spans="1:8">
      <c r="A144" s="94">
        <v>3</v>
      </c>
      <c r="B144" s="114" t="s">
        <v>654</v>
      </c>
      <c r="C144" s="115">
        <v>1</v>
      </c>
      <c r="D144" s="78">
        <v>36341.69</v>
      </c>
      <c r="E144" s="78">
        <f t="shared" si="27"/>
        <v>36341.69</v>
      </c>
      <c r="F144" s="78">
        <f t="shared" si="28"/>
        <v>41502.20998</v>
      </c>
      <c r="G144" s="97" t="s">
        <v>655</v>
      </c>
    </row>
    <row r="145" spans="1:8">
      <c r="A145" s="94">
        <v>4</v>
      </c>
      <c r="B145" s="114" t="s">
        <v>656</v>
      </c>
      <c r="C145" s="115">
        <v>1</v>
      </c>
      <c r="D145" s="78">
        <v>1642.83</v>
      </c>
      <c r="E145" s="78">
        <f t="shared" si="27"/>
        <v>1642.83</v>
      </c>
      <c r="F145" s="78">
        <f t="shared" si="28"/>
        <v>1876.1118599999998</v>
      </c>
      <c r="G145" s="97" t="s">
        <v>657</v>
      </c>
    </row>
    <row r="146" spans="1:8">
      <c r="A146" s="94">
        <v>5</v>
      </c>
      <c r="B146" s="114" t="s">
        <v>658</v>
      </c>
      <c r="C146" s="115">
        <v>1</v>
      </c>
      <c r="D146" s="78">
        <v>3271.52</v>
      </c>
      <c r="E146" s="78">
        <f t="shared" si="27"/>
        <v>3271.52</v>
      </c>
      <c r="F146" s="78">
        <f t="shared" si="28"/>
        <v>3736.0758399999995</v>
      </c>
      <c r="G146" s="97" t="s">
        <v>659</v>
      </c>
    </row>
    <row r="147" spans="1:8">
      <c r="A147" s="95">
        <v>6</v>
      </c>
      <c r="B147" s="116" t="s">
        <v>604</v>
      </c>
      <c r="C147" s="117">
        <v>1</v>
      </c>
      <c r="D147" s="87">
        <v>14561.82</v>
      </c>
      <c r="E147" s="87">
        <f t="shared" si="27"/>
        <v>14561.82</v>
      </c>
      <c r="F147" s="87">
        <f t="shared" si="28"/>
        <v>16629.598439999998</v>
      </c>
      <c r="G147" s="98" t="s">
        <v>605</v>
      </c>
    </row>
    <row r="148" spans="1:8">
      <c r="A148" s="93"/>
      <c r="B148" s="80" t="s">
        <v>660</v>
      </c>
      <c r="C148" s="81"/>
      <c r="D148" s="82" t="s">
        <v>228</v>
      </c>
      <c r="E148" s="83">
        <f>SUM(E149:E156)</f>
        <v>679367.85961000004</v>
      </c>
      <c r="F148" s="83">
        <f t="shared" ref="F148:H148" si="29">SUM(F149:F156)</f>
        <v>775838.09567462001</v>
      </c>
      <c r="G148" s="83">
        <f t="shared" si="29"/>
        <v>0</v>
      </c>
      <c r="H148" s="83">
        <f t="shared" si="29"/>
        <v>0</v>
      </c>
    </row>
    <row r="149" spans="1:8">
      <c r="A149" s="94">
        <v>1</v>
      </c>
      <c r="B149" s="114" t="s">
        <v>627</v>
      </c>
      <c r="C149" s="115">
        <v>1</v>
      </c>
      <c r="D149" s="78">
        <v>208478.45</v>
      </c>
      <c r="E149" s="78">
        <f t="shared" ref="E149:E156" si="30">(C149*D149)</f>
        <v>208478.45</v>
      </c>
      <c r="F149" s="78">
        <f t="shared" ref="F149:F156" si="31">(E149*1.142)</f>
        <v>238082.38989999998</v>
      </c>
      <c r="G149" s="97" t="s">
        <v>628</v>
      </c>
    </row>
    <row r="150" spans="1:8">
      <c r="A150" s="94">
        <v>2</v>
      </c>
      <c r="B150" s="114" t="s">
        <v>661</v>
      </c>
      <c r="C150" s="115">
        <v>1</v>
      </c>
      <c r="D150" s="78">
        <v>5493.26</v>
      </c>
      <c r="E150" s="78">
        <f t="shared" si="30"/>
        <v>5493.26</v>
      </c>
      <c r="F150" s="78">
        <f t="shared" si="31"/>
        <v>6273.3029200000001</v>
      </c>
      <c r="G150" s="97" t="s">
        <v>662</v>
      </c>
    </row>
    <row r="151" spans="1:8">
      <c r="A151" s="94">
        <v>3</v>
      </c>
      <c r="B151" s="114" t="s">
        <v>631</v>
      </c>
      <c r="C151" s="115">
        <v>1</v>
      </c>
      <c r="D151" s="78">
        <v>82701.509999999995</v>
      </c>
      <c r="E151" s="78">
        <f t="shared" si="30"/>
        <v>82701.509999999995</v>
      </c>
      <c r="F151" s="78">
        <f t="shared" si="31"/>
        <v>94445.124419999993</v>
      </c>
      <c r="G151" s="97" t="s">
        <v>632</v>
      </c>
    </row>
    <row r="152" spans="1:8">
      <c r="A152" s="94">
        <v>4</v>
      </c>
      <c r="B152" s="114" t="s">
        <v>633</v>
      </c>
      <c r="C152" s="115">
        <v>1</v>
      </c>
      <c r="D152" s="78">
        <v>2334.31</v>
      </c>
      <c r="E152" s="78">
        <f t="shared" si="30"/>
        <v>2334.31</v>
      </c>
      <c r="F152" s="78">
        <f t="shared" si="31"/>
        <v>2665.7820199999996</v>
      </c>
      <c r="G152" s="97" t="s">
        <v>634</v>
      </c>
    </row>
    <row r="153" spans="1:8">
      <c r="A153" s="94">
        <v>5</v>
      </c>
      <c r="B153" s="114" t="s">
        <v>635</v>
      </c>
      <c r="C153" s="115">
        <v>1</v>
      </c>
      <c r="D153" s="78">
        <v>5542.69</v>
      </c>
      <c r="E153" s="78">
        <f t="shared" si="30"/>
        <v>5542.69</v>
      </c>
      <c r="F153" s="78">
        <f t="shared" si="31"/>
        <v>6329.7519799999991</v>
      </c>
      <c r="G153" s="97" t="s">
        <v>636</v>
      </c>
    </row>
    <row r="154" spans="1:8">
      <c r="A154" s="94">
        <v>6</v>
      </c>
      <c r="B154" s="114" t="s">
        <v>637</v>
      </c>
      <c r="C154" s="115">
        <v>1</v>
      </c>
      <c r="D154" s="78">
        <v>17381.54</v>
      </c>
      <c r="E154" s="78">
        <f t="shared" si="30"/>
        <v>17381.54</v>
      </c>
      <c r="F154" s="78">
        <f t="shared" si="31"/>
        <v>19849.718679999998</v>
      </c>
      <c r="G154" s="97" t="s">
        <v>638</v>
      </c>
    </row>
    <row r="155" spans="1:8">
      <c r="A155" s="94">
        <v>7</v>
      </c>
      <c r="B155" s="114" t="s">
        <v>998</v>
      </c>
      <c r="C155" s="115">
        <v>1</v>
      </c>
      <c r="D155" s="78">
        <v>142313.75349</v>
      </c>
      <c r="E155" s="78">
        <f t="shared" si="30"/>
        <v>142313.75349</v>
      </c>
      <c r="F155" s="78">
        <f t="shared" si="31"/>
        <v>162522.30648557999</v>
      </c>
      <c r="G155" s="97" t="s">
        <v>737</v>
      </c>
    </row>
    <row r="156" spans="1:8">
      <c r="A156" s="95">
        <v>8</v>
      </c>
      <c r="B156" s="116" t="s">
        <v>1028</v>
      </c>
      <c r="C156" s="117">
        <v>1</v>
      </c>
      <c r="D156" s="87">
        <v>215122.34612</v>
      </c>
      <c r="E156" s="87">
        <f t="shared" si="30"/>
        <v>215122.34612</v>
      </c>
      <c r="F156" s="87">
        <f t="shared" si="31"/>
        <v>245669.71926903998</v>
      </c>
      <c r="G156" s="98" t="s">
        <v>1008</v>
      </c>
    </row>
    <row r="157" spans="1:8">
      <c r="A157" s="93"/>
      <c r="B157" s="80" t="s">
        <v>663</v>
      </c>
      <c r="C157" s="81"/>
      <c r="D157" s="82" t="s">
        <v>228</v>
      </c>
      <c r="E157" s="83">
        <f>SUM(E158:E173)</f>
        <v>336959.22966000001</v>
      </c>
      <c r="F157" s="83">
        <f t="shared" ref="F157:H157" si="32">SUM(F158:F173)</f>
        <v>384807.44027171994</v>
      </c>
      <c r="G157" s="83">
        <f t="shared" si="32"/>
        <v>0</v>
      </c>
      <c r="H157" s="83">
        <f t="shared" si="32"/>
        <v>0</v>
      </c>
    </row>
    <row r="158" spans="1:8">
      <c r="A158" s="94">
        <v>1</v>
      </c>
      <c r="B158" s="114" t="s">
        <v>597</v>
      </c>
      <c r="C158" s="115">
        <v>1</v>
      </c>
      <c r="D158" s="78">
        <v>162880.63</v>
      </c>
      <c r="E158" s="78">
        <f t="shared" ref="E158:E173" si="33">(C158*D158)</f>
        <v>162880.63</v>
      </c>
      <c r="F158" s="78">
        <f t="shared" ref="F158:F173" si="34">(E158*1.142)</f>
        <v>186009.67945999998</v>
      </c>
      <c r="G158" s="97" t="s">
        <v>598</v>
      </c>
    </row>
    <row r="159" spans="1:8">
      <c r="A159" s="94">
        <v>2</v>
      </c>
      <c r="B159" s="114" t="s">
        <v>601</v>
      </c>
      <c r="C159" s="115">
        <v>1</v>
      </c>
      <c r="D159" s="78">
        <v>5592.8149999999996</v>
      </c>
      <c r="E159" s="78">
        <f t="shared" si="33"/>
        <v>5592.8149999999996</v>
      </c>
      <c r="F159" s="78">
        <f t="shared" si="34"/>
        <v>6386.9947299999994</v>
      </c>
      <c r="G159" s="97" t="s">
        <v>666</v>
      </c>
    </row>
    <row r="160" spans="1:8">
      <c r="A160" s="94">
        <v>3</v>
      </c>
      <c r="B160" s="114" t="s">
        <v>602</v>
      </c>
      <c r="C160" s="115">
        <v>1</v>
      </c>
      <c r="D160" s="78">
        <v>21692.52</v>
      </c>
      <c r="E160" s="78">
        <f t="shared" si="33"/>
        <v>21692.52</v>
      </c>
      <c r="F160" s="78">
        <f t="shared" si="34"/>
        <v>24772.857839999997</v>
      </c>
      <c r="G160" s="97" t="s">
        <v>603</v>
      </c>
    </row>
    <row r="161" spans="1:8">
      <c r="A161" s="94">
        <v>4</v>
      </c>
      <c r="B161" s="114" t="s">
        <v>588</v>
      </c>
      <c r="C161" s="115">
        <v>1</v>
      </c>
      <c r="D161" s="78">
        <v>44128.27</v>
      </c>
      <c r="E161" s="78">
        <f t="shared" si="33"/>
        <v>44128.27</v>
      </c>
      <c r="F161" s="78">
        <f t="shared" si="34"/>
        <v>50394.484339999995</v>
      </c>
      <c r="G161" s="97" t="s">
        <v>589</v>
      </c>
    </row>
    <row r="162" spans="1:8">
      <c r="A162" s="94">
        <v>5</v>
      </c>
      <c r="B162" s="114" t="s">
        <v>586</v>
      </c>
      <c r="C162" s="115">
        <v>1</v>
      </c>
      <c r="D162" s="78">
        <v>1950.16</v>
      </c>
      <c r="E162" s="78">
        <f t="shared" si="33"/>
        <v>1950.16</v>
      </c>
      <c r="F162" s="78">
        <f t="shared" si="34"/>
        <v>2227.0827199999999</v>
      </c>
      <c r="G162" s="97" t="s">
        <v>587</v>
      </c>
    </row>
    <row r="163" spans="1:8">
      <c r="A163" s="94">
        <v>6</v>
      </c>
      <c r="B163" s="114" t="s">
        <v>582</v>
      </c>
      <c r="C163" s="115">
        <v>1</v>
      </c>
      <c r="D163" s="78">
        <v>4285.4399999999996</v>
      </c>
      <c r="E163" s="78">
        <f t="shared" si="33"/>
        <v>4285.4399999999996</v>
      </c>
      <c r="F163" s="78">
        <f t="shared" si="34"/>
        <v>4893.9724799999995</v>
      </c>
      <c r="G163" s="97" t="s">
        <v>583</v>
      </c>
    </row>
    <row r="164" spans="1:8">
      <c r="A164" s="94">
        <v>7</v>
      </c>
      <c r="B164" s="114" t="s">
        <v>604</v>
      </c>
      <c r="C164" s="115">
        <v>1</v>
      </c>
      <c r="D164" s="78">
        <v>14561.82</v>
      </c>
      <c r="E164" s="78">
        <f t="shared" si="33"/>
        <v>14561.82</v>
      </c>
      <c r="F164" s="78">
        <f t="shared" si="34"/>
        <v>16629.598439999998</v>
      </c>
      <c r="G164" s="97" t="s">
        <v>605</v>
      </c>
    </row>
    <row r="165" spans="1:8">
      <c r="A165" s="94">
        <v>8</v>
      </c>
      <c r="B165" s="114" t="s">
        <v>643</v>
      </c>
      <c r="C165" s="115">
        <v>1</v>
      </c>
      <c r="D165" s="78">
        <v>16670.48</v>
      </c>
      <c r="E165" s="78">
        <f t="shared" si="33"/>
        <v>16670.48</v>
      </c>
      <c r="F165" s="78">
        <f t="shared" si="34"/>
        <v>19037.688159999998</v>
      </c>
      <c r="G165" s="97" t="s">
        <v>644</v>
      </c>
    </row>
    <row r="166" spans="1:8">
      <c r="A166" s="94">
        <v>9</v>
      </c>
      <c r="B166" s="114" t="s">
        <v>990</v>
      </c>
      <c r="C166" s="115">
        <v>1</v>
      </c>
      <c r="D166" s="78">
        <v>11688.267330000001</v>
      </c>
      <c r="E166" s="78">
        <f t="shared" si="33"/>
        <v>11688.267330000001</v>
      </c>
      <c r="F166" s="78">
        <f t="shared" si="34"/>
        <v>13348.00129086</v>
      </c>
      <c r="G166" s="97" t="s">
        <v>991</v>
      </c>
    </row>
    <row r="167" spans="1:8">
      <c r="A167" s="94">
        <v>10</v>
      </c>
      <c r="B167" s="114" t="s">
        <v>645</v>
      </c>
      <c r="C167" s="115">
        <v>1</v>
      </c>
      <c r="D167" s="78">
        <v>13733.81</v>
      </c>
      <c r="E167" s="78">
        <f t="shared" si="33"/>
        <v>13733.81</v>
      </c>
      <c r="F167" s="78">
        <f t="shared" si="34"/>
        <v>15684.011019999998</v>
      </c>
      <c r="G167" s="97" t="s">
        <v>646</v>
      </c>
    </row>
    <row r="168" spans="1:8">
      <c r="A168" s="94">
        <v>11</v>
      </c>
      <c r="B168" s="114" t="s">
        <v>1002</v>
      </c>
      <c r="C168" s="115">
        <v>1</v>
      </c>
      <c r="D168" s="78">
        <v>10554.254999999999</v>
      </c>
      <c r="E168" s="78">
        <f t="shared" si="33"/>
        <v>10554.254999999999</v>
      </c>
      <c r="F168" s="78">
        <f t="shared" si="34"/>
        <v>12052.959209999997</v>
      </c>
      <c r="G168" s="97" t="s">
        <v>1003</v>
      </c>
    </row>
    <row r="169" spans="1:8">
      <c r="A169" s="94">
        <v>12</v>
      </c>
      <c r="B169" s="114" t="s">
        <v>1004</v>
      </c>
      <c r="C169" s="115">
        <v>1</v>
      </c>
      <c r="D169" s="78">
        <v>5552.9551000000001</v>
      </c>
      <c r="E169" s="78">
        <f t="shared" si="33"/>
        <v>5552.9551000000001</v>
      </c>
      <c r="F169" s="78">
        <f t="shared" si="34"/>
        <v>6341.4747241999994</v>
      </c>
      <c r="G169" s="97" t="s">
        <v>1005</v>
      </c>
    </row>
    <row r="170" spans="1:8">
      <c r="A170" s="94">
        <v>13</v>
      </c>
      <c r="B170" s="114" t="s">
        <v>1006</v>
      </c>
      <c r="C170" s="115">
        <v>1</v>
      </c>
      <c r="D170" s="78">
        <v>1710.1815300000001</v>
      </c>
      <c r="E170" s="78">
        <f t="shared" si="33"/>
        <v>1710.1815300000001</v>
      </c>
      <c r="F170" s="78">
        <f t="shared" si="34"/>
        <v>1953.0273072599998</v>
      </c>
      <c r="G170" s="97" t="s">
        <v>1007</v>
      </c>
    </row>
    <row r="171" spans="1:8">
      <c r="A171" s="94">
        <v>14</v>
      </c>
      <c r="B171" s="114" t="s">
        <v>614</v>
      </c>
      <c r="C171" s="115">
        <v>1</v>
      </c>
      <c r="D171" s="78">
        <v>9442.5400000000009</v>
      </c>
      <c r="E171" s="78">
        <f t="shared" si="33"/>
        <v>9442.5400000000009</v>
      </c>
      <c r="F171" s="78">
        <f t="shared" si="34"/>
        <v>10783.38068</v>
      </c>
      <c r="G171" s="97" t="s">
        <v>615</v>
      </c>
    </row>
    <row r="172" spans="1:8">
      <c r="A172" s="94">
        <v>15</v>
      </c>
      <c r="B172" s="114" t="s">
        <v>992</v>
      </c>
      <c r="C172" s="115">
        <v>1</v>
      </c>
      <c r="D172" s="78">
        <v>8506.9871600000006</v>
      </c>
      <c r="E172" s="78">
        <f t="shared" si="33"/>
        <v>8506.9871600000006</v>
      </c>
      <c r="F172" s="78">
        <f t="shared" si="34"/>
        <v>9714.97933672</v>
      </c>
      <c r="G172" s="97" t="s">
        <v>647</v>
      </c>
    </row>
    <row r="173" spans="1:8">
      <c r="A173" s="94">
        <v>16</v>
      </c>
      <c r="B173" s="114" t="s">
        <v>995</v>
      </c>
      <c r="C173" s="115">
        <v>1</v>
      </c>
      <c r="D173" s="78">
        <v>4008.09854</v>
      </c>
      <c r="E173" s="78">
        <f t="shared" si="33"/>
        <v>4008.09854</v>
      </c>
      <c r="F173" s="78">
        <f t="shared" si="34"/>
        <v>4577.2485326799997</v>
      </c>
      <c r="G173" s="97" t="s">
        <v>648</v>
      </c>
    </row>
    <row r="174" spans="1:8">
      <c r="A174" s="93"/>
      <c r="B174" s="80" t="s">
        <v>664</v>
      </c>
      <c r="C174" s="81"/>
      <c r="D174" s="82" t="s">
        <v>228</v>
      </c>
      <c r="E174" s="83">
        <f>SUM(E175:E184)</f>
        <v>261212.39370000002</v>
      </c>
      <c r="F174" s="83">
        <f t="shared" ref="F174:H174" si="35">SUM(F175:F184)</f>
        <v>298304.55360539997</v>
      </c>
      <c r="G174" s="83">
        <f t="shared" si="35"/>
        <v>0</v>
      </c>
      <c r="H174" s="83">
        <f t="shared" si="35"/>
        <v>0</v>
      </c>
    </row>
    <row r="175" spans="1:8">
      <c r="A175" s="94">
        <v>1</v>
      </c>
      <c r="B175" s="114" t="s">
        <v>597</v>
      </c>
      <c r="C175" s="115">
        <v>1</v>
      </c>
      <c r="D175" s="78">
        <v>162880.63</v>
      </c>
      <c r="E175" s="78">
        <f t="shared" ref="E175:E182" si="36">(C175*D175)</f>
        <v>162880.63</v>
      </c>
      <c r="F175" s="78">
        <f t="shared" ref="F175:F184" si="37">(E175*1.142)</f>
        <v>186009.67945999998</v>
      </c>
      <c r="G175" s="97" t="s">
        <v>598</v>
      </c>
    </row>
    <row r="176" spans="1:8">
      <c r="A176" s="94">
        <v>2</v>
      </c>
      <c r="B176" s="114" t="s">
        <v>665</v>
      </c>
      <c r="C176" s="115">
        <v>1</v>
      </c>
      <c r="D176" s="78">
        <v>5592.82</v>
      </c>
      <c r="E176" s="78">
        <f t="shared" si="36"/>
        <v>5592.82</v>
      </c>
      <c r="F176" s="78">
        <f t="shared" si="37"/>
        <v>6387.0004399999989</v>
      </c>
      <c r="G176" s="97" t="s">
        <v>666</v>
      </c>
    </row>
    <row r="177" spans="1:8">
      <c r="A177" s="94">
        <v>3</v>
      </c>
      <c r="B177" s="114" t="s">
        <v>588</v>
      </c>
      <c r="C177" s="115">
        <v>1</v>
      </c>
      <c r="D177" s="78">
        <v>44128.27</v>
      </c>
      <c r="E177" s="78">
        <f t="shared" si="36"/>
        <v>44128.27</v>
      </c>
      <c r="F177" s="78">
        <f t="shared" si="37"/>
        <v>50394.484339999995</v>
      </c>
      <c r="G177" s="97" t="s">
        <v>589</v>
      </c>
    </row>
    <row r="178" spans="1:8">
      <c r="A178" s="94">
        <v>4</v>
      </c>
      <c r="B178" s="114" t="s">
        <v>586</v>
      </c>
      <c r="C178" s="115">
        <v>1</v>
      </c>
      <c r="D178" s="78">
        <v>1950.16</v>
      </c>
      <c r="E178" s="78">
        <f t="shared" si="36"/>
        <v>1950.16</v>
      </c>
      <c r="F178" s="78">
        <f t="shared" si="37"/>
        <v>2227.0827199999999</v>
      </c>
      <c r="G178" s="97" t="s">
        <v>587</v>
      </c>
    </row>
    <row r="179" spans="1:8">
      <c r="A179" s="94">
        <v>5</v>
      </c>
      <c r="B179" s="114" t="s">
        <v>582</v>
      </c>
      <c r="C179" s="115">
        <v>1</v>
      </c>
      <c r="D179" s="78">
        <v>4285.4399999999996</v>
      </c>
      <c r="E179" s="78">
        <f t="shared" si="36"/>
        <v>4285.4399999999996</v>
      </c>
      <c r="F179" s="78">
        <f t="shared" si="37"/>
        <v>4893.9724799999995</v>
      </c>
      <c r="G179" s="97" t="s">
        <v>583</v>
      </c>
    </row>
    <row r="180" spans="1:8">
      <c r="A180" s="94">
        <v>6</v>
      </c>
      <c r="B180" s="114" t="s">
        <v>604</v>
      </c>
      <c r="C180" s="115">
        <v>1</v>
      </c>
      <c r="D180" s="78">
        <v>14561.82</v>
      </c>
      <c r="E180" s="78">
        <f t="shared" si="36"/>
        <v>14561.82</v>
      </c>
      <c r="F180" s="78">
        <f t="shared" si="37"/>
        <v>16629.598439999998</v>
      </c>
      <c r="G180" s="97" t="s">
        <v>605</v>
      </c>
    </row>
    <row r="181" spans="1:8">
      <c r="A181" s="94">
        <v>7</v>
      </c>
      <c r="B181" s="114" t="s">
        <v>608</v>
      </c>
      <c r="C181" s="115">
        <v>1</v>
      </c>
      <c r="D181" s="78">
        <v>13006.54</v>
      </c>
      <c r="E181" s="78">
        <f t="shared" si="36"/>
        <v>13006.54</v>
      </c>
      <c r="F181" s="78">
        <f t="shared" si="37"/>
        <v>14853.46868</v>
      </c>
      <c r="G181" s="97" t="s">
        <v>609</v>
      </c>
    </row>
    <row r="182" spans="1:8">
      <c r="A182" s="94">
        <v>8</v>
      </c>
      <c r="B182" s="114" t="s">
        <v>992</v>
      </c>
      <c r="C182" s="115">
        <v>1</v>
      </c>
      <c r="D182" s="78">
        <v>8506.9871600000006</v>
      </c>
      <c r="E182" s="78">
        <f t="shared" si="36"/>
        <v>8506.9871600000006</v>
      </c>
      <c r="F182" s="78">
        <f t="shared" si="37"/>
        <v>9714.97933672</v>
      </c>
      <c r="G182" s="97" t="s">
        <v>647</v>
      </c>
    </row>
    <row r="183" spans="1:8">
      <c r="A183" s="94">
        <v>9</v>
      </c>
      <c r="B183" s="114" t="s">
        <v>640</v>
      </c>
      <c r="C183" s="115">
        <v>1</v>
      </c>
      <c r="D183" s="78">
        <v>1514.54</v>
      </c>
      <c r="E183" s="78">
        <f>(C183*D183)</f>
        <v>1514.54</v>
      </c>
      <c r="F183" s="78">
        <f>(E183*1.142)</f>
        <v>1729.6046799999999</v>
      </c>
      <c r="G183" s="97" t="s">
        <v>641</v>
      </c>
    </row>
    <row r="184" spans="1:8">
      <c r="A184" s="94">
        <v>10</v>
      </c>
      <c r="B184" s="114" t="s">
        <v>994</v>
      </c>
      <c r="C184" s="115">
        <v>1</v>
      </c>
      <c r="D184" s="78">
        <v>4785.1865399999997</v>
      </c>
      <c r="E184" s="78">
        <f t="shared" ref="E184" si="38">(C184*D184)</f>
        <v>4785.1865399999997</v>
      </c>
      <c r="F184" s="78">
        <f t="shared" si="37"/>
        <v>5464.6830286799996</v>
      </c>
      <c r="G184" s="97" t="s">
        <v>993</v>
      </c>
    </row>
    <row r="185" spans="1:8">
      <c r="A185" s="93"/>
      <c r="B185" s="80" t="s">
        <v>667</v>
      </c>
      <c r="C185" s="81"/>
      <c r="D185" s="82" t="s">
        <v>228</v>
      </c>
      <c r="E185" s="83">
        <f>SUM(E186:E194)</f>
        <v>690108.99849000003</v>
      </c>
      <c r="F185" s="83">
        <f t="shared" ref="F185:H185" si="39">SUM(F186:F194)</f>
        <v>788104.47627558</v>
      </c>
      <c r="G185" s="83">
        <f t="shared" si="39"/>
        <v>0</v>
      </c>
      <c r="H185" s="83">
        <f t="shared" si="39"/>
        <v>0</v>
      </c>
    </row>
    <row r="186" spans="1:8">
      <c r="A186" s="94">
        <v>1</v>
      </c>
      <c r="B186" s="114" t="s">
        <v>627</v>
      </c>
      <c r="C186" s="115">
        <v>1</v>
      </c>
      <c r="D186" s="78">
        <v>208478.45</v>
      </c>
      <c r="E186" s="78">
        <f t="shared" ref="E186:E194" si="40">(C186*D186)</f>
        <v>208478.45</v>
      </c>
      <c r="F186" s="78">
        <f t="shared" ref="F186:F194" si="41">(E186*1.142)</f>
        <v>238082.38989999998</v>
      </c>
      <c r="G186" s="97" t="s">
        <v>628</v>
      </c>
    </row>
    <row r="187" spans="1:8">
      <c r="A187" s="94">
        <v>2</v>
      </c>
      <c r="B187" s="114" t="s">
        <v>601</v>
      </c>
      <c r="C187" s="115">
        <v>1</v>
      </c>
      <c r="D187" s="78">
        <v>5592.8149999999996</v>
      </c>
      <c r="E187" s="78">
        <f t="shared" si="40"/>
        <v>5592.8149999999996</v>
      </c>
      <c r="F187" s="78">
        <f t="shared" si="41"/>
        <v>6386.9947299999994</v>
      </c>
      <c r="G187" s="97" t="s">
        <v>666</v>
      </c>
    </row>
    <row r="188" spans="1:8">
      <c r="A188" s="94">
        <v>3</v>
      </c>
      <c r="B188" s="114" t="s">
        <v>629</v>
      </c>
      <c r="C188" s="115">
        <v>1</v>
      </c>
      <c r="D188" s="78">
        <v>23153.03</v>
      </c>
      <c r="E188" s="78">
        <f t="shared" si="40"/>
        <v>23153.03</v>
      </c>
      <c r="F188" s="78">
        <f t="shared" si="41"/>
        <v>26440.760259999995</v>
      </c>
      <c r="G188" s="97" t="s">
        <v>630</v>
      </c>
    </row>
    <row r="189" spans="1:8">
      <c r="A189" s="94">
        <v>4</v>
      </c>
      <c r="B189" s="114" t="s">
        <v>631</v>
      </c>
      <c r="C189" s="115">
        <v>1</v>
      </c>
      <c r="D189" s="78">
        <v>82701.509999999995</v>
      </c>
      <c r="E189" s="78">
        <f t="shared" si="40"/>
        <v>82701.509999999995</v>
      </c>
      <c r="F189" s="78">
        <f t="shared" si="41"/>
        <v>94445.124419999993</v>
      </c>
      <c r="G189" s="97" t="s">
        <v>632</v>
      </c>
    </row>
    <row r="190" spans="1:8">
      <c r="A190" s="94">
        <v>5</v>
      </c>
      <c r="B190" s="114" t="s">
        <v>633</v>
      </c>
      <c r="C190" s="115">
        <v>1</v>
      </c>
      <c r="D190" s="78">
        <v>2334.31</v>
      </c>
      <c r="E190" s="78">
        <f t="shared" si="40"/>
        <v>2334.31</v>
      </c>
      <c r="F190" s="78">
        <f t="shared" si="41"/>
        <v>2665.7820199999996</v>
      </c>
      <c r="G190" s="97" t="s">
        <v>634</v>
      </c>
    </row>
    <row r="191" spans="1:8">
      <c r="A191" s="94">
        <v>6</v>
      </c>
      <c r="B191" s="114" t="s">
        <v>635</v>
      </c>
      <c r="C191" s="115">
        <v>1</v>
      </c>
      <c r="D191" s="78">
        <v>5542.69</v>
      </c>
      <c r="E191" s="78">
        <f t="shared" si="40"/>
        <v>5542.69</v>
      </c>
      <c r="F191" s="78">
        <f t="shared" si="41"/>
        <v>6329.7519799999991</v>
      </c>
      <c r="G191" s="97" t="s">
        <v>636</v>
      </c>
    </row>
    <row r="192" spans="1:8">
      <c r="A192" s="94">
        <v>7</v>
      </c>
      <c r="B192" s="114" t="s">
        <v>637</v>
      </c>
      <c r="C192" s="115">
        <v>1</v>
      </c>
      <c r="D192" s="78">
        <v>17381.54</v>
      </c>
      <c r="E192" s="78">
        <f t="shared" si="40"/>
        <v>17381.54</v>
      </c>
      <c r="F192" s="78">
        <f t="shared" si="41"/>
        <v>19849.718679999998</v>
      </c>
      <c r="G192" s="97" t="s">
        <v>638</v>
      </c>
    </row>
    <row r="193" spans="1:8">
      <c r="A193" s="94">
        <v>8</v>
      </c>
      <c r="B193" s="114" t="s">
        <v>998</v>
      </c>
      <c r="C193" s="115">
        <v>1</v>
      </c>
      <c r="D193" s="78">
        <v>142313.75349</v>
      </c>
      <c r="E193" s="78">
        <f t="shared" si="40"/>
        <v>142313.75349</v>
      </c>
      <c r="F193" s="78">
        <f t="shared" si="41"/>
        <v>162522.30648557999</v>
      </c>
      <c r="G193" s="97" t="s">
        <v>737</v>
      </c>
    </row>
    <row r="194" spans="1:8">
      <c r="A194" s="94">
        <v>9</v>
      </c>
      <c r="B194" s="114" t="s">
        <v>1000</v>
      </c>
      <c r="C194" s="115">
        <v>1</v>
      </c>
      <c r="D194" s="78">
        <v>202610.9</v>
      </c>
      <c r="E194" s="78">
        <f t="shared" si="40"/>
        <v>202610.9</v>
      </c>
      <c r="F194" s="78">
        <f t="shared" si="41"/>
        <v>231381.64779999998</v>
      </c>
      <c r="G194" s="97" t="s">
        <v>999</v>
      </c>
    </row>
    <row r="195" spans="1:8">
      <c r="A195" s="93"/>
      <c r="B195" s="80" t="s">
        <v>668</v>
      </c>
      <c r="C195" s="81"/>
      <c r="D195" s="82" t="s">
        <v>228</v>
      </c>
      <c r="E195" s="83">
        <f>SUM(E196:E207)</f>
        <v>322383.44105999998</v>
      </c>
      <c r="F195" s="83">
        <f t="shared" ref="F195:H195" si="42">SUM(F196:F207)</f>
        <v>368161.88969051995</v>
      </c>
      <c r="G195" s="83">
        <f t="shared" si="42"/>
        <v>0</v>
      </c>
      <c r="H195" s="83">
        <f t="shared" si="42"/>
        <v>0</v>
      </c>
    </row>
    <row r="196" spans="1:8">
      <c r="A196" s="94">
        <v>1</v>
      </c>
      <c r="B196" s="114" t="s">
        <v>597</v>
      </c>
      <c r="C196" s="115">
        <v>1</v>
      </c>
      <c r="D196" s="78">
        <v>162880.63</v>
      </c>
      <c r="E196" s="78">
        <f t="shared" ref="E196:E207" si="43">(C196*D196)</f>
        <v>162880.63</v>
      </c>
      <c r="F196" s="78">
        <f t="shared" ref="F196:F207" si="44">(E196*1.142)</f>
        <v>186009.67945999998</v>
      </c>
      <c r="G196" s="97" t="s">
        <v>598</v>
      </c>
    </row>
    <row r="197" spans="1:8">
      <c r="A197" s="94">
        <v>2</v>
      </c>
      <c r="B197" s="114" t="s">
        <v>601</v>
      </c>
      <c r="C197" s="115">
        <v>1</v>
      </c>
      <c r="D197" s="78">
        <v>5592.8149999999996</v>
      </c>
      <c r="E197" s="78">
        <f t="shared" si="43"/>
        <v>5592.8149999999996</v>
      </c>
      <c r="F197" s="78">
        <f t="shared" si="44"/>
        <v>6386.9947299999994</v>
      </c>
      <c r="G197" s="97" t="s">
        <v>666</v>
      </c>
    </row>
    <row r="198" spans="1:8">
      <c r="A198" s="94">
        <v>3</v>
      </c>
      <c r="B198" s="114" t="s">
        <v>602</v>
      </c>
      <c r="C198" s="115">
        <v>1</v>
      </c>
      <c r="D198" s="78">
        <v>21692.52</v>
      </c>
      <c r="E198" s="78">
        <f t="shared" si="43"/>
        <v>21692.52</v>
      </c>
      <c r="F198" s="78">
        <f t="shared" si="44"/>
        <v>24772.857839999997</v>
      </c>
      <c r="G198" s="97" t="s">
        <v>603</v>
      </c>
    </row>
    <row r="199" spans="1:8">
      <c r="A199" s="94">
        <v>4</v>
      </c>
      <c r="B199" s="114" t="s">
        <v>588</v>
      </c>
      <c r="C199" s="115">
        <v>1</v>
      </c>
      <c r="D199" s="78">
        <v>44128.27</v>
      </c>
      <c r="E199" s="78">
        <f t="shared" si="43"/>
        <v>44128.27</v>
      </c>
      <c r="F199" s="78">
        <f t="shared" si="44"/>
        <v>50394.484339999995</v>
      </c>
      <c r="G199" s="97" t="s">
        <v>589</v>
      </c>
    </row>
    <row r="200" spans="1:8">
      <c r="A200" s="94">
        <v>5</v>
      </c>
      <c r="B200" s="114" t="s">
        <v>586</v>
      </c>
      <c r="C200" s="115">
        <v>1</v>
      </c>
      <c r="D200" s="78">
        <v>1950.16</v>
      </c>
      <c r="E200" s="78">
        <f t="shared" si="43"/>
        <v>1950.16</v>
      </c>
      <c r="F200" s="78">
        <f t="shared" si="44"/>
        <v>2227.0827199999999</v>
      </c>
      <c r="G200" s="97" t="s">
        <v>587</v>
      </c>
    </row>
    <row r="201" spans="1:8">
      <c r="A201" s="94">
        <v>6</v>
      </c>
      <c r="B201" s="114" t="s">
        <v>582</v>
      </c>
      <c r="C201" s="115">
        <v>1</v>
      </c>
      <c r="D201" s="78">
        <v>4285.4399999999996</v>
      </c>
      <c r="E201" s="78">
        <f t="shared" si="43"/>
        <v>4285.4399999999996</v>
      </c>
      <c r="F201" s="78">
        <f t="shared" si="44"/>
        <v>4893.9724799999995</v>
      </c>
      <c r="G201" s="97" t="s">
        <v>583</v>
      </c>
    </row>
    <row r="202" spans="1:8">
      <c r="A202" s="94">
        <v>7</v>
      </c>
      <c r="B202" s="114" t="s">
        <v>604</v>
      </c>
      <c r="C202" s="115">
        <v>1</v>
      </c>
      <c r="D202" s="78">
        <v>14561.82</v>
      </c>
      <c r="E202" s="78">
        <f t="shared" si="43"/>
        <v>14561.82</v>
      </c>
      <c r="F202" s="78">
        <f t="shared" si="44"/>
        <v>16629.598439999998</v>
      </c>
      <c r="G202" s="97" t="s">
        <v>605</v>
      </c>
    </row>
    <row r="203" spans="1:8">
      <c r="A203" s="94">
        <v>8</v>
      </c>
      <c r="B203" s="114" t="s">
        <v>1001</v>
      </c>
      <c r="C203" s="115">
        <v>1</v>
      </c>
      <c r="D203" s="78">
        <v>11688.267330000001</v>
      </c>
      <c r="E203" s="78">
        <f t="shared" si="43"/>
        <v>11688.267330000001</v>
      </c>
      <c r="F203" s="78">
        <f t="shared" si="44"/>
        <v>13348.00129086</v>
      </c>
      <c r="G203" s="97" t="s">
        <v>991</v>
      </c>
    </row>
    <row r="204" spans="1:8">
      <c r="A204" s="94">
        <v>9</v>
      </c>
      <c r="B204" s="114" t="s">
        <v>990</v>
      </c>
      <c r="C204" s="115">
        <v>1</v>
      </c>
      <c r="D204" s="78">
        <v>11688.267330000001</v>
      </c>
      <c r="E204" s="78">
        <f t="shared" si="43"/>
        <v>11688.267330000001</v>
      </c>
      <c r="F204" s="78">
        <f t="shared" si="44"/>
        <v>13348.00129086</v>
      </c>
      <c r="G204" s="97" t="s">
        <v>991</v>
      </c>
    </row>
    <row r="205" spans="1:8">
      <c r="A205" s="94">
        <v>10</v>
      </c>
      <c r="B205" s="114" t="s">
        <v>614</v>
      </c>
      <c r="C205" s="115">
        <v>2</v>
      </c>
      <c r="D205" s="78">
        <v>9442.5400000000009</v>
      </c>
      <c r="E205" s="78">
        <f t="shared" si="43"/>
        <v>18885.080000000002</v>
      </c>
      <c r="F205" s="78">
        <f t="shared" si="44"/>
        <v>21566.76136</v>
      </c>
      <c r="G205" s="97" t="s">
        <v>615</v>
      </c>
    </row>
    <row r="206" spans="1:8">
      <c r="A206" s="94">
        <v>11</v>
      </c>
      <c r="B206" s="114" t="s">
        <v>992</v>
      </c>
      <c r="C206" s="115">
        <v>2</v>
      </c>
      <c r="D206" s="78">
        <v>8506.9871600000006</v>
      </c>
      <c r="E206" s="78">
        <f t="shared" si="43"/>
        <v>17013.974320000001</v>
      </c>
      <c r="F206" s="78">
        <f t="shared" si="44"/>
        <v>19429.95867344</v>
      </c>
      <c r="G206" s="97" t="s">
        <v>647</v>
      </c>
    </row>
    <row r="207" spans="1:8">
      <c r="A207" s="94">
        <v>12</v>
      </c>
      <c r="B207" s="114" t="s">
        <v>995</v>
      </c>
      <c r="C207" s="115">
        <v>2</v>
      </c>
      <c r="D207" s="78">
        <v>4008.09854</v>
      </c>
      <c r="E207" s="78">
        <f t="shared" si="43"/>
        <v>8016.1970799999999</v>
      </c>
      <c r="F207" s="78">
        <f t="shared" si="44"/>
        <v>9154.4970653599994</v>
      </c>
      <c r="G207" s="97" t="s">
        <v>648</v>
      </c>
    </row>
    <row r="208" spans="1:8">
      <c r="A208" s="93"/>
      <c r="B208" s="80" t="s">
        <v>669</v>
      </c>
      <c r="C208" s="81"/>
      <c r="D208" s="82" t="s">
        <v>228</v>
      </c>
      <c r="E208" s="83">
        <f>SUM(E209:E222)</f>
        <v>313229.22172999999</v>
      </c>
      <c r="F208" s="83">
        <f t="shared" ref="F208:H208" si="45">SUM(F209:F222)</f>
        <v>357707.77121565992</v>
      </c>
      <c r="G208" s="83">
        <f t="shared" si="45"/>
        <v>0</v>
      </c>
      <c r="H208" s="83">
        <f t="shared" si="45"/>
        <v>0</v>
      </c>
    </row>
    <row r="209" spans="1:8">
      <c r="A209" s="94">
        <v>1</v>
      </c>
      <c r="B209" s="114" t="s">
        <v>597</v>
      </c>
      <c r="C209" s="115">
        <v>1</v>
      </c>
      <c r="D209" s="78">
        <v>162880.63</v>
      </c>
      <c r="E209" s="78">
        <f t="shared" ref="E209:E219" si="46">(C209*D209)</f>
        <v>162880.63</v>
      </c>
      <c r="F209" s="78">
        <f t="shared" ref="F209:F222" si="47">(E209*1.142)</f>
        <v>186009.67945999998</v>
      </c>
      <c r="G209" s="97" t="s">
        <v>598</v>
      </c>
    </row>
    <row r="210" spans="1:8">
      <c r="A210" s="94">
        <v>2</v>
      </c>
      <c r="B210" s="114" t="s">
        <v>601</v>
      </c>
      <c r="C210" s="115">
        <v>1</v>
      </c>
      <c r="D210" s="78">
        <v>5592.8149999999996</v>
      </c>
      <c r="E210" s="78">
        <f t="shared" si="46"/>
        <v>5592.8149999999996</v>
      </c>
      <c r="F210" s="78">
        <f t="shared" si="47"/>
        <v>6386.9947299999994</v>
      </c>
      <c r="G210" s="97" t="s">
        <v>666</v>
      </c>
    </row>
    <row r="211" spans="1:8">
      <c r="A211" s="94">
        <v>3</v>
      </c>
      <c r="B211" s="114" t="s">
        <v>602</v>
      </c>
      <c r="C211" s="115">
        <v>1</v>
      </c>
      <c r="D211" s="78">
        <v>21692.52</v>
      </c>
      <c r="E211" s="78">
        <f t="shared" si="46"/>
        <v>21692.52</v>
      </c>
      <c r="F211" s="78">
        <f t="shared" si="47"/>
        <v>24772.857839999997</v>
      </c>
      <c r="G211" s="97" t="s">
        <v>603</v>
      </c>
    </row>
    <row r="212" spans="1:8">
      <c r="A212" s="94">
        <v>4</v>
      </c>
      <c r="B212" s="114" t="s">
        <v>588</v>
      </c>
      <c r="C212" s="115">
        <v>1</v>
      </c>
      <c r="D212" s="78">
        <v>44128.27</v>
      </c>
      <c r="E212" s="78">
        <f t="shared" si="46"/>
        <v>44128.27</v>
      </c>
      <c r="F212" s="78">
        <f t="shared" si="47"/>
        <v>50394.484339999995</v>
      </c>
      <c r="G212" s="97" t="s">
        <v>589</v>
      </c>
    </row>
    <row r="213" spans="1:8">
      <c r="A213" s="94">
        <v>5</v>
      </c>
      <c r="B213" s="114" t="s">
        <v>586</v>
      </c>
      <c r="C213" s="115">
        <v>1</v>
      </c>
      <c r="D213" s="78">
        <v>1950.16</v>
      </c>
      <c r="E213" s="78">
        <f t="shared" si="46"/>
        <v>1950.16</v>
      </c>
      <c r="F213" s="78">
        <f t="shared" si="47"/>
        <v>2227.0827199999999</v>
      </c>
      <c r="G213" s="97" t="s">
        <v>587</v>
      </c>
    </row>
    <row r="214" spans="1:8">
      <c r="A214" s="94">
        <v>6</v>
      </c>
      <c r="B214" s="114" t="s">
        <v>582</v>
      </c>
      <c r="C214" s="115">
        <v>1</v>
      </c>
      <c r="D214" s="78">
        <v>4285.4399999999996</v>
      </c>
      <c r="E214" s="78">
        <f t="shared" si="46"/>
        <v>4285.4399999999996</v>
      </c>
      <c r="F214" s="78">
        <f t="shared" si="47"/>
        <v>4893.9724799999995</v>
      </c>
      <c r="G214" s="97" t="s">
        <v>583</v>
      </c>
    </row>
    <row r="215" spans="1:8">
      <c r="A215" s="94">
        <v>7</v>
      </c>
      <c r="B215" s="114" t="s">
        <v>608</v>
      </c>
      <c r="C215" s="115">
        <v>1</v>
      </c>
      <c r="D215" s="78">
        <v>13006.54</v>
      </c>
      <c r="E215" s="78">
        <f t="shared" si="46"/>
        <v>13006.54</v>
      </c>
      <c r="F215" s="78">
        <f t="shared" si="47"/>
        <v>14853.46868</v>
      </c>
      <c r="G215" s="97" t="s">
        <v>609</v>
      </c>
    </row>
    <row r="216" spans="1:8">
      <c r="A216" s="94">
        <v>8</v>
      </c>
      <c r="B216" s="114" t="s">
        <v>990</v>
      </c>
      <c r="C216" s="115">
        <v>1</v>
      </c>
      <c r="D216" s="78">
        <v>11688.267330000001</v>
      </c>
      <c r="E216" s="78">
        <f t="shared" si="46"/>
        <v>11688.267330000001</v>
      </c>
      <c r="F216" s="78">
        <f t="shared" si="47"/>
        <v>13348.00129086</v>
      </c>
      <c r="G216" s="97" t="s">
        <v>991</v>
      </c>
    </row>
    <row r="217" spans="1:8">
      <c r="A217" s="94">
        <v>9</v>
      </c>
      <c r="B217" s="114" t="s">
        <v>612</v>
      </c>
      <c r="C217" s="115">
        <v>1</v>
      </c>
      <c r="D217" s="78">
        <v>1797.7</v>
      </c>
      <c r="E217" s="78">
        <f t="shared" si="46"/>
        <v>1797.7</v>
      </c>
      <c r="F217" s="78">
        <f t="shared" si="47"/>
        <v>2052.9733999999999</v>
      </c>
      <c r="G217" s="97" t="s">
        <v>613</v>
      </c>
    </row>
    <row r="218" spans="1:8">
      <c r="A218" s="94">
        <v>10</v>
      </c>
      <c r="B218" s="114" t="s">
        <v>614</v>
      </c>
      <c r="C218" s="115">
        <v>2</v>
      </c>
      <c r="D218" s="78">
        <v>9442.5400000000009</v>
      </c>
      <c r="E218" s="78">
        <f t="shared" si="46"/>
        <v>18885.080000000002</v>
      </c>
      <c r="F218" s="78">
        <f t="shared" si="47"/>
        <v>21566.76136</v>
      </c>
      <c r="G218" s="97" t="s">
        <v>615</v>
      </c>
    </row>
    <row r="219" spans="1:8">
      <c r="A219" s="94">
        <v>11</v>
      </c>
      <c r="B219" s="114" t="s">
        <v>992</v>
      </c>
      <c r="C219" s="115">
        <v>2</v>
      </c>
      <c r="D219" s="78">
        <v>8506.9871600000006</v>
      </c>
      <c r="E219" s="78">
        <f t="shared" si="46"/>
        <v>17013.974320000001</v>
      </c>
      <c r="F219" s="78">
        <f t="shared" si="47"/>
        <v>19429.95867344</v>
      </c>
      <c r="G219" s="97" t="s">
        <v>647</v>
      </c>
    </row>
    <row r="220" spans="1:8">
      <c r="A220" s="94">
        <v>12</v>
      </c>
      <c r="B220" s="114" t="s">
        <v>640</v>
      </c>
      <c r="C220" s="115">
        <v>1</v>
      </c>
      <c r="D220" s="78">
        <v>1514.54</v>
      </c>
      <c r="E220" s="78">
        <f>(C220*D220)</f>
        <v>1514.54</v>
      </c>
      <c r="F220" s="78">
        <f>(E220*1.142)</f>
        <v>1729.6046799999999</v>
      </c>
      <c r="G220" s="97" t="s">
        <v>641</v>
      </c>
    </row>
    <row r="221" spans="1:8">
      <c r="A221" s="94">
        <v>13</v>
      </c>
      <c r="B221" s="114" t="s">
        <v>994</v>
      </c>
      <c r="C221" s="115">
        <v>1</v>
      </c>
      <c r="D221" s="78">
        <v>4785.1865399999997</v>
      </c>
      <c r="E221" s="78">
        <f t="shared" ref="E221:E222" si="48">(C221*D221)</f>
        <v>4785.1865399999997</v>
      </c>
      <c r="F221" s="78">
        <f t="shared" si="47"/>
        <v>5464.6830286799996</v>
      </c>
      <c r="G221" s="97" t="s">
        <v>993</v>
      </c>
    </row>
    <row r="222" spans="1:8">
      <c r="A222" s="94">
        <v>14</v>
      </c>
      <c r="B222" s="114" t="s">
        <v>995</v>
      </c>
      <c r="C222" s="115">
        <v>1</v>
      </c>
      <c r="D222" s="78">
        <v>4008.09854</v>
      </c>
      <c r="E222" s="78">
        <f t="shared" si="48"/>
        <v>4008.09854</v>
      </c>
      <c r="F222" s="78">
        <f t="shared" si="47"/>
        <v>4577.2485326799997</v>
      </c>
      <c r="G222" s="97" t="s">
        <v>648</v>
      </c>
    </row>
    <row r="223" spans="1:8">
      <c r="A223" s="93"/>
      <c r="B223" s="80" t="s">
        <v>670</v>
      </c>
      <c r="C223" s="81"/>
      <c r="D223" s="82" t="s">
        <v>228</v>
      </c>
      <c r="E223" s="83">
        <f>SUM(E224:E241)</f>
        <v>348310.79699</v>
      </c>
      <c r="F223" s="83">
        <f t="shared" ref="F223:H223" si="49">SUM(F224:F241)</f>
        <v>397770.93016257999</v>
      </c>
      <c r="G223" s="83">
        <f t="shared" si="49"/>
        <v>0</v>
      </c>
      <c r="H223" s="83">
        <f t="shared" si="49"/>
        <v>0</v>
      </c>
    </row>
    <row r="224" spans="1:8">
      <c r="A224" s="94">
        <v>1</v>
      </c>
      <c r="B224" s="114" t="s">
        <v>597</v>
      </c>
      <c r="C224" s="115">
        <v>1</v>
      </c>
      <c r="D224" s="78">
        <v>162880.63</v>
      </c>
      <c r="E224" s="78">
        <f t="shared" ref="E224:E241" si="50">(C224*D224)</f>
        <v>162880.63</v>
      </c>
      <c r="F224" s="78">
        <f t="shared" ref="F224:F241" si="51">(E224*1.142)</f>
        <v>186009.67945999998</v>
      </c>
      <c r="G224" s="97" t="s">
        <v>598</v>
      </c>
    </row>
    <row r="225" spans="1:7">
      <c r="A225" s="94">
        <v>2</v>
      </c>
      <c r="B225" s="114" t="s">
        <v>671</v>
      </c>
      <c r="C225" s="115">
        <v>1</v>
      </c>
      <c r="D225" s="78">
        <v>38388.86</v>
      </c>
      <c r="E225" s="78">
        <f t="shared" si="50"/>
        <v>38388.86</v>
      </c>
      <c r="F225" s="78">
        <f t="shared" si="51"/>
        <v>43840.078119999998</v>
      </c>
      <c r="G225" s="97" t="s">
        <v>672</v>
      </c>
    </row>
    <row r="226" spans="1:7">
      <c r="A226" s="94">
        <v>3</v>
      </c>
      <c r="B226" s="114" t="s">
        <v>601</v>
      </c>
      <c r="C226" s="115">
        <v>1</v>
      </c>
      <c r="D226" s="78">
        <v>5592.8149999999996</v>
      </c>
      <c r="E226" s="78">
        <f t="shared" si="50"/>
        <v>5592.8149999999996</v>
      </c>
      <c r="F226" s="78">
        <f t="shared" si="51"/>
        <v>6386.9947299999994</v>
      </c>
      <c r="G226" s="97" t="s">
        <v>666</v>
      </c>
    </row>
    <row r="227" spans="1:7">
      <c r="A227" s="94">
        <v>4</v>
      </c>
      <c r="B227" s="114" t="s">
        <v>602</v>
      </c>
      <c r="C227" s="115">
        <v>1</v>
      </c>
      <c r="D227" s="78">
        <v>21692.52</v>
      </c>
      <c r="E227" s="78">
        <f t="shared" si="50"/>
        <v>21692.52</v>
      </c>
      <c r="F227" s="78">
        <f t="shared" si="51"/>
        <v>24772.857839999997</v>
      </c>
      <c r="G227" s="97" t="s">
        <v>603</v>
      </c>
    </row>
    <row r="228" spans="1:7">
      <c r="A228" s="94">
        <v>5</v>
      </c>
      <c r="B228" s="114" t="s">
        <v>586</v>
      </c>
      <c r="C228" s="115">
        <v>1</v>
      </c>
      <c r="D228" s="78">
        <v>1950.16</v>
      </c>
      <c r="E228" s="78">
        <f t="shared" si="50"/>
        <v>1950.16</v>
      </c>
      <c r="F228" s="78">
        <f t="shared" si="51"/>
        <v>2227.0827199999999</v>
      </c>
      <c r="G228" s="97" t="s">
        <v>587</v>
      </c>
    </row>
    <row r="229" spans="1:7">
      <c r="A229" s="94">
        <v>6</v>
      </c>
      <c r="B229" s="114" t="s">
        <v>582</v>
      </c>
      <c r="C229" s="115">
        <v>1</v>
      </c>
      <c r="D229" s="78">
        <v>4285.4399999999996</v>
      </c>
      <c r="E229" s="78">
        <f t="shared" si="50"/>
        <v>4285.4399999999996</v>
      </c>
      <c r="F229" s="78">
        <f t="shared" si="51"/>
        <v>4893.9724799999995</v>
      </c>
      <c r="G229" s="97" t="s">
        <v>583</v>
      </c>
    </row>
    <row r="230" spans="1:7">
      <c r="A230" s="94">
        <v>7</v>
      </c>
      <c r="B230" s="114" t="s">
        <v>673</v>
      </c>
      <c r="C230" s="115">
        <v>1</v>
      </c>
      <c r="D230" s="78">
        <v>18166.830000000002</v>
      </c>
      <c r="E230" s="78">
        <f t="shared" si="50"/>
        <v>18166.830000000002</v>
      </c>
      <c r="F230" s="78">
        <f t="shared" si="51"/>
        <v>20746.51986</v>
      </c>
      <c r="G230" s="97" t="s">
        <v>674</v>
      </c>
    </row>
    <row r="231" spans="1:7">
      <c r="A231" s="94">
        <v>8</v>
      </c>
      <c r="B231" s="114" t="s">
        <v>643</v>
      </c>
      <c r="C231" s="115">
        <v>1</v>
      </c>
      <c r="D231" s="78">
        <v>16670.48</v>
      </c>
      <c r="E231" s="78">
        <f t="shared" si="50"/>
        <v>16670.48</v>
      </c>
      <c r="F231" s="78">
        <f t="shared" si="51"/>
        <v>19037.688159999998</v>
      </c>
      <c r="G231" s="97" t="s">
        <v>644</v>
      </c>
    </row>
    <row r="232" spans="1:7">
      <c r="A232" s="94">
        <v>9</v>
      </c>
      <c r="B232" s="114" t="s">
        <v>990</v>
      </c>
      <c r="C232" s="115">
        <v>1</v>
      </c>
      <c r="D232" s="78">
        <v>11688.267330000001</v>
      </c>
      <c r="E232" s="78">
        <f t="shared" si="50"/>
        <v>11688.267330000001</v>
      </c>
      <c r="F232" s="78">
        <f t="shared" si="51"/>
        <v>13348.00129086</v>
      </c>
      <c r="G232" s="97" t="s">
        <v>991</v>
      </c>
    </row>
    <row r="233" spans="1:7">
      <c r="A233" s="94">
        <v>10</v>
      </c>
      <c r="B233" s="114" t="s">
        <v>1009</v>
      </c>
      <c r="C233" s="115">
        <v>1</v>
      </c>
      <c r="D233" s="78">
        <v>11688.267330000001</v>
      </c>
      <c r="E233" s="78">
        <f t="shared" si="50"/>
        <v>11688.267330000001</v>
      </c>
      <c r="F233" s="78">
        <f t="shared" si="51"/>
        <v>13348.00129086</v>
      </c>
      <c r="G233" s="97" t="s">
        <v>991</v>
      </c>
    </row>
    <row r="234" spans="1:7">
      <c r="A234" s="94">
        <v>11</v>
      </c>
      <c r="B234" s="114" t="s">
        <v>612</v>
      </c>
      <c r="C234" s="115">
        <v>1</v>
      </c>
      <c r="D234" s="78">
        <v>1797.7</v>
      </c>
      <c r="E234" s="78">
        <f t="shared" si="50"/>
        <v>1797.7</v>
      </c>
      <c r="F234" s="78">
        <f t="shared" si="51"/>
        <v>2052.9733999999999</v>
      </c>
      <c r="G234" s="97" t="s">
        <v>613</v>
      </c>
    </row>
    <row r="235" spans="1:7">
      <c r="A235" s="94">
        <v>12</v>
      </c>
      <c r="B235" s="114" t="s">
        <v>645</v>
      </c>
      <c r="C235" s="115">
        <v>1</v>
      </c>
      <c r="D235" s="78">
        <v>13733.81</v>
      </c>
      <c r="E235" s="78">
        <f t="shared" si="50"/>
        <v>13733.81</v>
      </c>
      <c r="F235" s="78">
        <f t="shared" si="51"/>
        <v>15684.011019999998</v>
      </c>
      <c r="G235" s="97" t="s">
        <v>646</v>
      </c>
    </row>
    <row r="236" spans="1:7">
      <c r="A236" s="94">
        <v>13</v>
      </c>
      <c r="B236" s="114" t="s">
        <v>1002</v>
      </c>
      <c r="C236" s="115">
        <v>1</v>
      </c>
      <c r="D236" s="78">
        <v>10554.254999999999</v>
      </c>
      <c r="E236" s="78">
        <f t="shared" si="50"/>
        <v>10554.254999999999</v>
      </c>
      <c r="F236" s="78">
        <f t="shared" si="51"/>
        <v>12052.959209999997</v>
      </c>
      <c r="G236" s="97" t="s">
        <v>1003</v>
      </c>
    </row>
    <row r="237" spans="1:7">
      <c r="A237" s="94">
        <v>14</v>
      </c>
      <c r="B237" s="114" t="s">
        <v>1004</v>
      </c>
      <c r="C237" s="115">
        <v>1</v>
      </c>
      <c r="D237" s="78">
        <v>5552.9551000000001</v>
      </c>
      <c r="E237" s="78">
        <f t="shared" si="50"/>
        <v>5552.9551000000001</v>
      </c>
      <c r="F237" s="78">
        <f t="shared" si="51"/>
        <v>6341.4747241999994</v>
      </c>
      <c r="G237" s="97" t="s">
        <v>1005</v>
      </c>
    </row>
    <row r="238" spans="1:7">
      <c r="A238" s="94">
        <v>15</v>
      </c>
      <c r="B238" s="114" t="s">
        <v>1006</v>
      </c>
      <c r="C238" s="115">
        <v>1</v>
      </c>
      <c r="D238" s="78">
        <v>1710.1815300000001</v>
      </c>
      <c r="E238" s="78">
        <f t="shared" si="50"/>
        <v>1710.1815300000001</v>
      </c>
      <c r="F238" s="78">
        <f t="shared" si="51"/>
        <v>1953.0273072599998</v>
      </c>
      <c r="G238" s="97" t="s">
        <v>1007</v>
      </c>
    </row>
    <row r="239" spans="1:7">
      <c r="A239" s="94">
        <v>16</v>
      </c>
      <c r="B239" s="114" t="s">
        <v>614</v>
      </c>
      <c r="C239" s="115">
        <v>1</v>
      </c>
      <c r="D239" s="78">
        <v>9442.5400000000009</v>
      </c>
      <c r="E239" s="78">
        <f t="shared" si="50"/>
        <v>9442.5400000000009</v>
      </c>
      <c r="F239" s="78">
        <f t="shared" si="51"/>
        <v>10783.38068</v>
      </c>
      <c r="G239" s="97" t="s">
        <v>615</v>
      </c>
    </row>
    <row r="240" spans="1:7">
      <c r="A240" s="94">
        <v>17</v>
      </c>
      <c r="B240" s="114" t="s">
        <v>992</v>
      </c>
      <c r="C240" s="115">
        <v>1</v>
      </c>
      <c r="D240" s="78">
        <v>8506.9871600000006</v>
      </c>
      <c r="E240" s="78">
        <f t="shared" si="50"/>
        <v>8506.9871600000006</v>
      </c>
      <c r="F240" s="78">
        <f t="shared" si="51"/>
        <v>9714.97933672</v>
      </c>
      <c r="G240" s="97" t="s">
        <v>647</v>
      </c>
    </row>
    <row r="241" spans="1:8">
      <c r="A241" s="94">
        <v>18</v>
      </c>
      <c r="B241" s="114" t="s">
        <v>995</v>
      </c>
      <c r="C241" s="115">
        <v>1</v>
      </c>
      <c r="D241" s="78">
        <v>4008.09854</v>
      </c>
      <c r="E241" s="78">
        <f t="shared" si="50"/>
        <v>4008.09854</v>
      </c>
      <c r="F241" s="78">
        <f t="shared" si="51"/>
        <v>4577.2485326799997</v>
      </c>
      <c r="G241" s="97" t="s">
        <v>648</v>
      </c>
    </row>
    <row r="242" spans="1:8">
      <c r="A242" s="93"/>
      <c r="B242" s="80" t="s">
        <v>675</v>
      </c>
      <c r="C242" s="81"/>
      <c r="D242" s="82" t="s">
        <v>228</v>
      </c>
      <c r="E242" s="83">
        <f>SUM(E243:E252)</f>
        <v>247350.69215000002</v>
      </c>
      <c r="F242" s="83">
        <f t="shared" ref="F242:H242" si="52">SUM(F243:F252)</f>
        <v>282474.49043529999</v>
      </c>
      <c r="G242" s="83">
        <f t="shared" si="52"/>
        <v>0</v>
      </c>
      <c r="H242" s="83">
        <f t="shared" si="52"/>
        <v>0</v>
      </c>
    </row>
    <row r="243" spans="1:8">
      <c r="A243" s="94">
        <v>1</v>
      </c>
      <c r="B243" s="114" t="s">
        <v>982</v>
      </c>
      <c r="C243" s="115">
        <v>1</v>
      </c>
      <c r="D243" s="78">
        <v>144554.45005000001</v>
      </c>
      <c r="E243" s="78">
        <f t="shared" ref="E243:E252" si="53">(C243*D243)</f>
        <v>144554.45005000001</v>
      </c>
      <c r="F243" s="78">
        <f t="shared" ref="F243:F252" si="54">(E243*1.142)</f>
        <v>165081.18195709999</v>
      </c>
      <c r="G243" s="97" t="s">
        <v>983</v>
      </c>
    </row>
    <row r="244" spans="1:8">
      <c r="A244" s="94">
        <v>2</v>
      </c>
      <c r="B244" s="114" t="s">
        <v>580</v>
      </c>
      <c r="C244" s="115">
        <v>1</v>
      </c>
      <c r="D244" s="78">
        <v>395.48</v>
      </c>
      <c r="E244" s="78">
        <f t="shared" si="53"/>
        <v>395.48</v>
      </c>
      <c r="F244" s="78">
        <f t="shared" si="54"/>
        <v>451.63815999999997</v>
      </c>
      <c r="G244" s="97" t="s">
        <v>581</v>
      </c>
    </row>
    <row r="245" spans="1:8">
      <c r="A245" s="94">
        <v>3</v>
      </c>
      <c r="B245" s="114" t="s">
        <v>582</v>
      </c>
      <c r="C245" s="115">
        <v>1</v>
      </c>
      <c r="D245" s="78">
        <v>4285.4399999999996</v>
      </c>
      <c r="E245" s="78">
        <f t="shared" si="53"/>
        <v>4285.4399999999996</v>
      </c>
      <c r="F245" s="78">
        <f t="shared" si="54"/>
        <v>4893.9724799999995</v>
      </c>
      <c r="G245" s="97" t="s">
        <v>583</v>
      </c>
    </row>
    <row r="246" spans="1:8">
      <c r="A246" s="94">
        <v>4</v>
      </c>
      <c r="B246" s="114" t="s">
        <v>584</v>
      </c>
      <c r="C246" s="115">
        <v>1</v>
      </c>
      <c r="D246" s="78">
        <v>1080.74</v>
      </c>
      <c r="E246" s="78">
        <f t="shared" si="53"/>
        <v>1080.74</v>
      </c>
      <c r="F246" s="78">
        <f t="shared" si="54"/>
        <v>1234.20508</v>
      </c>
      <c r="G246" s="97" t="s">
        <v>585</v>
      </c>
    </row>
    <row r="247" spans="1:8">
      <c r="A247" s="94">
        <v>5</v>
      </c>
      <c r="B247" s="114" t="s">
        <v>988</v>
      </c>
      <c r="C247" s="115">
        <v>1</v>
      </c>
      <c r="D247" s="78">
        <v>30329.377100000002</v>
      </c>
      <c r="E247" s="78">
        <f t="shared" si="53"/>
        <v>30329.377100000002</v>
      </c>
      <c r="F247" s="78">
        <f t="shared" si="54"/>
        <v>34636.148648199996</v>
      </c>
      <c r="G247" s="97" t="s">
        <v>989</v>
      </c>
    </row>
    <row r="248" spans="1:8">
      <c r="A248" s="94">
        <v>6</v>
      </c>
      <c r="B248" s="114" t="s">
        <v>586</v>
      </c>
      <c r="C248" s="115">
        <v>1</v>
      </c>
      <c r="D248" s="78">
        <v>1950.16</v>
      </c>
      <c r="E248" s="78">
        <f t="shared" si="53"/>
        <v>1950.16</v>
      </c>
      <c r="F248" s="78">
        <f t="shared" si="54"/>
        <v>2227.0827199999999</v>
      </c>
      <c r="G248" s="97" t="s">
        <v>587</v>
      </c>
    </row>
    <row r="249" spans="1:8">
      <c r="A249" s="94">
        <v>7</v>
      </c>
      <c r="B249" s="114" t="s">
        <v>588</v>
      </c>
      <c r="C249" s="115">
        <v>1</v>
      </c>
      <c r="D249" s="78">
        <v>44128.27</v>
      </c>
      <c r="E249" s="78">
        <f t="shared" si="53"/>
        <v>44128.27</v>
      </c>
      <c r="F249" s="78">
        <f t="shared" si="54"/>
        <v>50394.484339999995</v>
      </c>
      <c r="G249" s="97" t="s">
        <v>589</v>
      </c>
    </row>
    <row r="250" spans="1:8">
      <c r="A250" s="94">
        <v>8</v>
      </c>
      <c r="B250" s="114" t="s">
        <v>590</v>
      </c>
      <c r="C250" s="115">
        <v>1</v>
      </c>
      <c r="D250" s="78">
        <v>1926.91</v>
      </c>
      <c r="E250" s="78">
        <f t="shared" si="53"/>
        <v>1926.91</v>
      </c>
      <c r="F250" s="78">
        <f t="shared" si="54"/>
        <v>2200.5312199999998</v>
      </c>
      <c r="G250" s="97" t="s">
        <v>591</v>
      </c>
    </row>
    <row r="251" spans="1:8">
      <c r="A251" s="94">
        <v>9</v>
      </c>
      <c r="B251" s="114" t="s">
        <v>984</v>
      </c>
      <c r="C251" s="115">
        <v>1</v>
      </c>
      <c r="D251" s="78">
        <v>10477.849</v>
      </c>
      <c r="E251" s="78">
        <f t="shared" si="53"/>
        <v>10477.849</v>
      </c>
      <c r="F251" s="78">
        <f t="shared" si="54"/>
        <v>11965.703557999999</v>
      </c>
      <c r="G251" s="97" t="s">
        <v>985</v>
      </c>
    </row>
    <row r="252" spans="1:8">
      <c r="A252" s="95">
        <v>10</v>
      </c>
      <c r="B252" s="116" t="s">
        <v>986</v>
      </c>
      <c r="C252" s="117">
        <v>1</v>
      </c>
      <c r="D252" s="87">
        <v>8222.0159999999996</v>
      </c>
      <c r="E252" s="87">
        <f t="shared" si="53"/>
        <v>8222.0159999999996</v>
      </c>
      <c r="F252" s="87">
        <f t="shared" si="54"/>
        <v>9389.5422719999988</v>
      </c>
      <c r="G252" s="98" t="s">
        <v>987</v>
      </c>
    </row>
  </sheetData>
  <autoFilter ref="A9:H252"/>
  <hyperlinks>
    <hyperlink ref="B12" location="'SCQF344-FLI'!B11" display="'SCQF344-FLI'!B11"/>
    <hyperlink ref="B13" location="'SCQF344-FLI'!B45" display="'SCQF344-FLI'!B45"/>
    <hyperlink ref="B14" location="'SCQF344-FLI'!B79" display="'SCQF344-FLI'!B79"/>
    <hyperlink ref="B15" location="'SCQF344-FLI'!B401" display="'SCQF344-FLI'!B401"/>
    <hyperlink ref="B16" location="'SCQF344-FLI'!B422" display="'SCQF344-FLI'!B422"/>
    <hyperlink ref="B17" location="'SCQF344-FLI'!B453" display="'SCQF344-FLI'!B453"/>
    <hyperlink ref="B18" location="'SCQF344-FLI'!B474" display="'SCQF344-FLI'!B474"/>
    <hyperlink ref="B19" location="'SCQF344-FLI'!B486" display="'SCQF344-FLI'!B486"/>
    <hyperlink ref="B20" location="'SCQF344-FLI'!B545" display="'SCQF344-FLI'!B545"/>
    <hyperlink ref="B21" location="'SCQF344-FLI'!B611" display="'SCQF344-FLI'!B611"/>
    <hyperlink ref="B22" location="'SCQF344-FLI'!B1453" display="'SCQF344-FLI'!B1453"/>
    <hyperlink ref="B23" location="B62" display="B62"/>
    <hyperlink ref="B24" location="B73" display="B73"/>
    <hyperlink ref="B25" location="B99" display="B99"/>
    <hyperlink ref="B26" location="B111" display="B111"/>
    <hyperlink ref="B27" location="B125" display="B125"/>
    <hyperlink ref="B28" location="B142" display="B142"/>
    <hyperlink ref="B29" location="B149" display="B149"/>
    <hyperlink ref="B30" location="B158" display="B158"/>
    <hyperlink ref="B31" location="B176" display="B176"/>
    <hyperlink ref="B32" location="B188" display="B188"/>
    <hyperlink ref="B33" location="B200" display="B200"/>
    <hyperlink ref="B34" location="B214" display="B214"/>
    <hyperlink ref="B35" location="B227" display="B227"/>
    <hyperlink ref="B36" location="B247" display="B247"/>
    <hyperlink ref="B37" location="B41" display="B41"/>
    <hyperlink ref="B38" location="B52" display="B52"/>
    <hyperlink ref="B39" location="B58" display="B58"/>
    <hyperlink ref="G8" location="'SummaryReport'!A10" display="'SummaryReport'!A10"/>
  </hyperlinks>
  <pageMargins left="0.7" right="0.7" top="0.75" bottom="0.75" header="0.3" footer="0.3"/>
  <pageSetup paperSize="9" fitToHeight="100" orientation="landscape" horizontalDpi="200" verticalDpi="200" r:id="rId1"/>
  <headerFooter>
    <oddFooter>Page 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3"/>
  <sheetViews>
    <sheetView showGridLines="0" zoomScaleNormal="100" zoomScaleSheetLayoutView="100" workbookViewId="0">
      <pane xSplit="8" ySplit="9" topLeftCell="I485" activePane="bottomRight" state="frozen"/>
      <selection pane="topRight" activeCell="J1" sqref="J1"/>
      <selection pane="bottomLeft" activeCell="A10" sqref="A10"/>
      <selection pane="bottomRight" activeCell="I1" sqref="I1:J1048576"/>
    </sheetView>
  </sheetViews>
  <sheetFormatPr defaultRowHeight="14.25"/>
  <cols>
    <col min="1" max="1" width="10.7109375" style="64" customWidth="1"/>
    <col min="2" max="2" width="60.7109375" style="39" customWidth="1"/>
    <col min="3" max="3" width="10.7109375" style="63" customWidth="1"/>
    <col min="4" max="5" width="10.7109375" style="56" customWidth="1"/>
    <col min="6" max="6" width="11.7109375" style="56" customWidth="1"/>
    <col min="7" max="7" width="10.7109375" style="2" customWidth="1"/>
    <col min="8" max="8" width="9.7109375" style="43" customWidth="1"/>
    <col min="9" max="16384" width="9.140625" style="1"/>
  </cols>
  <sheetData>
    <row r="1" spans="1:8" ht="40.5" customHeight="1">
      <c r="A1" s="50"/>
      <c r="B1" s="35"/>
      <c r="C1" s="57"/>
      <c r="D1" s="57"/>
      <c r="E1" s="57"/>
      <c r="F1" s="57" t="s">
        <v>13</v>
      </c>
      <c r="G1" s="6"/>
      <c r="H1" s="1"/>
    </row>
    <row r="2" spans="1:8" ht="14.25" customHeight="1">
      <c r="A2" s="51" t="s">
        <v>22</v>
      </c>
      <c r="B2" s="36"/>
      <c r="C2" s="58"/>
      <c r="D2" s="58"/>
      <c r="E2" s="65"/>
      <c r="F2" s="67" t="s">
        <v>1</v>
      </c>
      <c r="G2" s="4">
        <v>400087</v>
      </c>
      <c r="H2" s="1"/>
    </row>
    <row r="3" spans="1:8" ht="14.25" customHeight="1">
      <c r="A3" s="51" t="s">
        <v>0</v>
      </c>
      <c r="B3" s="36" t="s">
        <v>191</v>
      </c>
      <c r="C3" s="58"/>
      <c r="D3" s="58"/>
      <c r="E3" s="65"/>
      <c r="F3" s="67" t="s">
        <v>6</v>
      </c>
      <c r="G3" s="42" t="s">
        <v>195</v>
      </c>
      <c r="H3" s="1"/>
    </row>
    <row r="4" spans="1:8" ht="14.25" customHeight="1">
      <c r="A4" s="51" t="s">
        <v>2</v>
      </c>
      <c r="B4" s="36" t="s">
        <v>192</v>
      </c>
      <c r="C4" s="58"/>
      <c r="D4" s="58"/>
      <c r="E4" s="65"/>
      <c r="F4" s="67" t="s">
        <v>5</v>
      </c>
      <c r="G4" s="3">
        <v>43626</v>
      </c>
      <c r="H4" s="1"/>
    </row>
    <row r="5" spans="1:8" ht="14.25" customHeight="1">
      <c r="A5" s="51" t="s">
        <v>4</v>
      </c>
      <c r="B5" s="36" t="s">
        <v>193</v>
      </c>
      <c r="C5" s="58"/>
      <c r="D5" s="58"/>
      <c r="E5" s="65"/>
      <c r="F5" s="67" t="s">
        <v>3</v>
      </c>
      <c r="G5" s="4">
        <v>2</v>
      </c>
      <c r="H5" s="1"/>
    </row>
    <row r="6" spans="1:8" ht="14.25" customHeight="1">
      <c r="A6" s="52" t="s">
        <v>26</v>
      </c>
      <c r="B6" s="37" t="s">
        <v>194</v>
      </c>
      <c r="C6" s="59"/>
      <c r="D6" s="59"/>
      <c r="E6" s="66"/>
      <c r="F6" s="68" t="s">
        <v>7</v>
      </c>
      <c r="G6" s="5" t="s">
        <v>196</v>
      </c>
      <c r="H6" s="1"/>
    </row>
    <row r="7" spans="1:8" ht="14.25" customHeight="1">
      <c r="A7" s="53" t="s">
        <v>24</v>
      </c>
      <c r="B7" s="33"/>
      <c r="C7" s="60"/>
      <c r="D7" s="60"/>
      <c r="E7" s="60"/>
      <c r="F7" s="60"/>
      <c r="G7" s="27"/>
      <c r="H7" s="1"/>
    </row>
    <row r="8" spans="1:8" ht="15" customHeight="1">
      <c r="A8" s="54" t="s">
        <v>8</v>
      </c>
      <c r="B8" s="34"/>
      <c r="C8" s="61"/>
      <c r="D8" s="61"/>
      <c r="E8" s="61"/>
      <c r="F8" s="61"/>
      <c r="G8" s="28"/>
      <c r="H8" s="1"/>
    </row>
    <row r="9" spans="1:8">
      <c r="A9" s="55" t="s">
        <v>12</v>
      </c>
      <c r="B9" s="38" t="s">
        <v>9</v>
      </c>
      <c r="C9" s="62" t="s">
        <v>10</v>
      </c>
      <c r="D9" s="62" t="s">
        <v>11</v>
      </c>
      <c r="E9" s="62" t="s">
        <v>16</v>
      </c>
      <c r="F9" s="62" t="s">
        <v>20</v>
      </c>
      <c r="G9" s="7" t="s">
        <v>25</v>
      </c>
      <c r="H9" s="1" t="s">
        <v>950</v>
      </c>
    </row>
    <row r="10" spans="1:8">
      <c r="A10" s="75" t="s">
        <v>197</v>
      </c>
    </row>
    <row r="11" spans="1:8">
      <c r="A11" s="93"/>
      <c r="B11" s="80" t="s">
        <v>198</v>
      </c>
      <c r="C11" s="81"/>
      <c r="D11" s="82" t="s">
        <v>228</v>
      </c>
      <c r="E11" s="83">
        <f>SUM(E12:E28)</f>
        <v>381824.73000000004</v>
      </c>
      <c r="F11" s="83">
        <f t="shared" ref="F11:H11" si="0">SUM(F12:F28)</f>
        <v>436043.84166000003</v>
      </c>
      <c r="G11" s="83">
        <f t="shared" si="0"/>
        <v>0</v>
      </c>
      <c r="H11" s="83">
        <f t="shared" si="0"/>
        <v>0</v>
      </c>
    </row>
    <row r="12" spans="1:8">
      <c r="A12" s="94">
        <v>1</v>
      </c>
      <c r="B12" s="114" t="s">
        <v>199</v>
      </c>
      <c r="C12" s="115">
        <v>1</v>
      </c>
      <c r="D12" s="78">
        <v>185301.42</v>
      </c>
      <c r="E12" s="78">
        <f t="shared" ref="E12:E28" si="1">(C12*D12)</f>
        <v>185301.42</v>
      </c>
      <c r="F12" s="78">
        <f t="shared" ref="F12:F28" si="2">(E12*1.142)</f>
        <v>211614.22164</v>
      </c>
      <c r="G12" s="97" t="s">
        <v>200</v>
      </c>
    </row>
    <row r="13" spans="1:8">
      <c r="A13" s="94">
        <v>2</v>
      </c>
      <c r="B13" s="114" t="s">
        <v>201</v>
      </c>
      <c r="C13" s="115">
        <v>1</v>
      </c>
      <c r="D13" s="78">
        <v>150</v>
      </c>
      <c r="E13" s="78">
        <f t="shared" si="1"/>
        <v>150</v>
      </c>
      <c r="F13" s="78">
        <f t="shared" si="2"/>
        <v>171.29999999999998</v>
      </c>
      <c r="G13" s="97" t="s">
        <v>202</v>
      </c>
    </row>
    <row r="14" spans="1:8">
      <c r="A14" s="94">
        <v>3</v>
      </c>
      <c r="B14" s="114" t="s">
        <v>967</v>
      </c>
      <c r="C14" s="115">
        <v>1</v>
      </c>
      <c r="D14" s="78">
        <v>31627.5</v>
      </c>
      <c r="E14" s="78">
        <f t="shared" ref="E14" si="3">(C14*D14)</f>
        <v>31627.5</v>
      </c>
      <c r="F14" s="78">
        <f t="shared" si="2"/>
        <v>36118.604999999996</v>
      </c>
      <c r="G14" s="97" t="s">
        <v>968</v>
      </c>
    </row>
    <row r="15" spans="1:8">
      <c r="A15" s="94">
        <v>4</v>
      </c>
      <c r="B15" s="114" t="s">
        <v>203</v>
      </c>
      <c r="C15" s="115">
        <v>3</v>
      </c>
      <c r="D15" s="78">
        <v>7222.5</v>
      </c>
      <c r="E15" s="78">
        <f t="shared" si="1"/>
        <v>21667.5</v>
      </c>
      <c r="F15" s="78">
        <f t="shared" si="2"/>
        <v>24744.284999999996</v>
      </c>
      <c r="G15" s="97"/>
    </row>
    <row r="16" spans="1:8">
      <c r="A16" s="94">
        <v>5</v>
      </c>
      <c r="B16" s="114" t="s">
        <v>205</v>
      </c>
      <c r="C16" s="115">
        <v>9</v>
      </c>
      <c r="D16" s="78">
        <v>26.53</v>
      </c>
      <c r="E16" s="78">
        <f t="shared" si="1"/>
        <v>238.77</v>
      </c>
      <c r="F16" s="78">
        <f t="shared" si="2"/>
        <v>272.67534000000001</v>
      </c>
      <c r="G16" s="97" t="s">
        <v>206</v>
      </c>
    </row>
    <row r="17" spans="1:8">
      <c r="A17" s="94">
        <v>6</v>
      </c>
      <c r="B17" s="114" t="s">
        <v>924</v>
      </c>
      <c r="C17" s="115">
        <v>1</v>
      </c>
      <c r="D17" s="78">
        <v>117000</v>
      </c>
      <c r="E17" s="78">
        <f t="shared" si="1"/>
        <v>117000</v>
      </c>
      <c r="F17" s="78">
        <f t="shared" si="2"/>
        <v>133614</v>
      </c>
      <c r="G17" s="97" t="s">
        <v>204</v>
      </c>
    </row>
    <row r="18" spans="1:8">
      <c r="A18" s="94">
        <v>7</v>
      </c>
      <c r="B18" s="114" t="s">
        <v>207</v>
      </c>
      <c r="C18" s="115">
        <v>2</v>
      </c>
      <c r="D18" s="78">
        <v>104.25</v>
      </c>
      <c r="E18" s="78">
        <f t="shared" si="1"/>
        <v>208.5</v>
      </c>
      <c r="F18" s="78">
        <f t="shared" si="2"/>
        <v>238.10699999999997</v>
      </c>
      <c r="G18" s="97" t="s">
        <v>208</v>
      </c>
    </row>
    <row r="19" spans="1:8">
      <c r="A19" s="94">
        <v>8</v>
      </c>
      <c r="B19" s="114" t="s">
        <v>209</v>
      </c>
      <c r="C19" s="115">
        <v>13</v>
      </c>
      <c r="D19" s="78">
        <v>205.26</v>
      </c>
      <c r="E19" s="78">
        <f t="shared" si="1"/>
        <v>2668.38</v>
      </c>
      <c r="F19" s="78">
        <f t="shared" si="2"/>
        <v>3047.2899600000001</v>
      </c>
      <c r="G19" s="97" t="s">
        <v>210</v>
      </c>
    </row>
    <row r="20" spans="1:8">
      <c r="A20" s="94">
        <v>9</v>
      </c>
      <c r="B20" s="114" t="s">
        <v>211</v>
      </c>
      <c r="C20" s="115">
        <v>11</v>
      </c>
      <c r="D20" s="78">
        <v>103.2</v>
      </c>
      <c r="E20" s="78">
        <f t="shared" si="1"/>
        <v>1135.2</v>
      </c>
      <c r="F20" s="78">
        <f t="shared" si="2"/>
        <v>1296.3984</v>
      </c>
      <c r="G20" s="97" t="s">
        <v>212</v>
      </c>
    </row>
    <row r="21" spans="1:8">
      <c r="A21" s="94">
        <v>10</v>
      </c>
      <c r="B21" s="114" t="s">
        <v>213</v>
      </c>
      <c r="C21" s="115">
        <v>1</v>
      </c>
      <c r="D21" s="78">
        <v>693</v>
      </c>
      <c r="E21" s="78">
        <f t="shared" si="1"/>
        <v>693</v>
      </c>
      <c r="F21" s="78">
        <f t="shared" si="2"/>
        <v>791.40599999999995</v>
      </c>
      <c r="G21" s="97" t="s">
        <v>214</v>
      </c>
    </row>
    <row r="22" spans="1:8">
      <c r="A22" s="94">
        <v>11</v>
      </c>
      <c r="B22" s="114" t="s">
        <v>215</v>
      </c>
      <c r="C22" s="115">
        <v>7</v>
      </c>
      <c r="D22" s="78">
        <v>1626</v>
      </c>
      <c r="E22" s="78">
        <f t="shared" si="1"/>
        <v>11382</v>
      </c>
      <c r="F22" s="78">
        <f t="shared" si="2"/>
        <v>12998.243999999999</v>
      </c>
      <c r="G22" s="97" t="s">
        <v>216</v>
      </c>
    </row>
    <row r="23" spans="1:8">
      <c r="A23" s="94">
        <v>12</v>
      </c>
      <c r="B23" s="114" t="s">
        <v>217</v>
      </c>
      <c r="C23" s="115">
        <v>7</v>
      </c>
      <c r="D23" s="78">
        <v>183</v>
      </c>
      <c r="E23" s="78">
        <f t="shared" si="1"/>
        <v>1281</v>
      </c>
      <c r="F23" s="78">
        <f t="shared" si="2"/>
        <v>1462.9019999999998</v>
      </c>
      <c r="G23" s="97" t="s">
        <v>218</v>
      </c>
    </row>
    <row r="24" spans="1:8">
      <c r="A24" s="94">
        <v>13</v>
      </c>
      <c r="B24" s="114" t="s">
        <v>219</v>
      </c>
      <c r="C24" s="115">
        <v>150</v>
      </c>
      <c r="D24" s="78">
        <v>24.43</v>
      </c>
      <c r="E24" s="78">
        <f t="shared" si="1"/>
        <v>3664.5</v>
      </c>
      <c r="F24" s="78">
        <f t="shared" si="2"/>
        <v>4184.8589999999995</v>
      </c>
      <c r="G24" s="97" t="s">
        <v>220</v>
      </c>
    </row>
    <row r="25" spans="1:8">
      <c r="A25" s="94">
        <v>14</v>
      </c>
      <c r="B25" s="114" t="s">
        <v>221</v>
      </c>
      <c r="C25" s="115">
        <v>1</v>
      </c>
      <c r="D25" s="78">
        <v>84.96</v>
      </c>
      <c r="E25" s="78">
        <f t="shared" si="1"/>
        <v>84.96</v>
      </c>
      <c r="F25" s="78">
        <f t="shared" si="2"/>
        <v>97.024319999999989</v>
      </c>
      <c r="G25" s="97" t="s">
        <v>222</v>
      </c>
    </row>
    <row r="26" spans="1:8">
      <c r="A26" s="94">
        <v>15</v>
      </c>
      <c r="B26" s="114" t="s">
        <v>223</v>
      </c>
      <c r="C26" s="115">
        <v>1</v>
      </c>
      <c r="D26" s="78">
        <v>2925</v>
      </c>
      <c r="E26" s="78">
        <f t="shared" si="1"/>
        <v>2925</v>
      </c>
      <c r="F26" s="78">
        <f t="shared" si="2"/>
        <v>3340.35</v>
      </c>
      <c r="G26" s="97" t="s">
        <v>204</v>
      </c>
    </row>
    <row r="27" spans="1:8">
      <c r="A27" s="94">
        <v>16</v>
      </c>
      <c r="B27" s="114" t="s">
        <v>224</v>
      </c>
      <c r="C27" s="115">
        <v>3</v>
      </c>
      <c r="D27" s="78">
        <v>183</v>
      </c>
      <c r="E27" s="78">
        <f t="shared" si="1"/>
        <v>549</v>
      </c>
      <c r="F27" s="78">
        <f t="shared" si="2"/>
        <v>626.95799999999997</v>
      </c>
      <c r="G27" s="97" t="s">
        <v>225</v>
      </c>
    </row>
    <row r="28" spans="1:8">
      <c r="A28" s="94">
        <v>17</v>
      </c>
      <c r="B28" s="116" t="s">
        <v>226</v>
      </c>
      <c r="C28" s="117">
        <v>4</v>
      </c>
      <c r="D28" s="87">
        <v>312</v>
      </c>
      <c r="E28" s="87">
        <f t="shared" si="1"/>
        <v>1248</v>
      </c>
      <c r="F28" s="87">
        <f t="shared" si="2"/>
        <v>1425.2159999999999</v>
      </c>
      <c r="G28" s="98" t="s">
        <v>227</v>
      </c>
    </row>
    <row r="29" spans="1:8">
      <c r="A29" s="93"/>
      <c r="B29" s="80" t="s">
        <v>229</v>
      </c>
      <c r="C29" s="81"/>
      <c r="D29" s="82" t="s">
        <v>228</v>
      </c>
      <c r="E29" s="83">
        <f>SUM(E30:E46)</f>
        <v>380123.73000000004</v>
      </c>
      <c r="F29" s="83">
        <f t="shared" ref="F29:H29" si="4">SUM(F30:F46)</f>
        <v>434101.29966000008</v>
      </c>
      <c r="G29" s="83">
        <f t="shared" si="4"/>
        <v>0</v>
      </c>
      <c r="H29" s="83">
        <f t="shared" si="4"/>
        <v>0</v>
      </c>
    </row>
    <row r="30" spans="1:8">
      <c r="A30" s="94">
        <v>1</v>
      </c>
      <c r="B30" s="114" t="s">
        <v>230</v>
      </c>
      <c r="C30" s="115">
        <v>1</v>
      </c>
      <c r="D30" s="78">
        <v>185301.42</v>
      </c>
      <c r="E30" s="78">
        <f t="shared" ref="E30:E46" si="5">(C30*D30)</f>
        <v>185301.42</v>
      </c>
      <c r="F30" s="78">
        <f t="shared" ref="F30:F46" si="6">(E30*1.142)</f>
        <v>211614.22164</v>
      </c>
      <c r="G30" s="97" t="s">
        <v>231</v>
      </c>
    </row>
    <row r="31" spans="1:8">
      <c r="A31" s="94">
        <v>2</v>
      </c>
      <c r="B31" s="114" t="s">
        <v>201</v>
      </c>
      <c r="C31" s="115">
        <v>1</v>
      </c>
      <c r="D31" s="78">
        <v>150</v>
      </c>
      <c r="E31" s="78">
        <f t="shared" si="5"/>
        <v>150</v>
      </c>
      <c r="F31" s="78">
        <f t="shared" si="6"/>
        <v>171.29999999999998</v>
      </c>
      <c r="G31" s="97" t="s">
        <v>202</v>
      </c>
    </row>
    <row r="32" spans="1:8">
      <c r="A32" s="94">
        <v>3</v>
      </c>
      <c r="B32" s="114" t="s">
        <v>967</v>
      </c>
      <c r="C32" s="115">
        <v>1</v>
      </c>
      <c r="D32" s="78">
        <v>31627.5</v>
      </c>
      <c r="E32" s="78">
        <f t="shared" si="5"/>
        <v>31627.5</v>
      </c>
      <c r="F32" s="78">
        <f t="shared" si="6"/>
        <v>36118.604999999996</v>
      </c>
      <c r="G32" s="97" t="s">
        <v>968</v>
      </c>
    </row>
    <row r="33" spans="1:8">
      <c r="A33" s="94">
        <v>4</v>
      </c>
      <c r="B33" s="114" t="s">
        <v>232</v>
      </c>
      <c r="C33" s="115">
        <v>3</v>
      </c>
      <c r="D33" s="78">
        <v>6655.5</v>
      </c>
      <c r="E33" s="78">
        <f t="shared" si="5"/>
        <v>19966.5</v>
      </c>
      <c r="F33" s="78">
        <f t="shared" si="6"/>
        <v>22801.742999999999</v>
      </c>
      <c r="G33" s="97" t="s">
        <v>233</v>
      </c>
    </row>
    <row r="34" spans="1:8">
      <c r="A34" s="94">
        <v>5</v>
      </c>
      <c r="B34" s="114" t="s">
        <v>205</v>
      </c>
      <c r="C34" s="115">
        <v>9</v>
      </c>
      <c r="D34" s="78">
        <v>26.53</v>
      </c>
      <c r="E34" s="78">
        <f t="shared" si="5"/>
        <v>238.77</v>
      </c>
      <c r="F34" s="78">
        <f t="shared" si="6"/>
        <v>272.67534000000001</v>
      </c>
      <c r="G34" s="97" t="s">
        <v>206</v>
      </c>
    </row>
    <row r="35" spans="1:8">
      <c r="A35" s="94">
        <v>6</v>
      </c>
      <c r="B35" s="114" t="s">
        <v>924</v>
      </c>
      <c r="C35" s="115">
        <v>1</v>
      </c>
      <c r="D35" s="78">
        <v>117000</v>
      </c>
      <c r="E35" s="78">
        <f t="shared" si="5"/>
        <v>117000</v>
      </c>
      <c r="F35" s="78">
        <f t="shared" si="6"/>
        <v>133614</v>
      </c>
      <c r="G35" s="97" t="s">
        <v>204</v>
      </c>
    </row>
    <row r="36" spans="1:8">
      <c r="A36" s="94">
        <v>7</v>
      </c>
      <c r="B36" s="114" t="s">
        <v>207</v>
      </c>
      <c r="C36" s="115">
        <v>2</v>
      </c>
      <c r="D36" s="78">
        <v>104.25</v>
      </c>
      <c r="E36" s="78">
        <f t="shared" si="5"/>
        <v>208.5</v>
      </c>
      <c r="F36" s="78">
        <f t="shared" si="6"/>
        <v>238.10699999999997</v>
      </c>
      <c r="G36" s="97" t="s">
        <v>208</v>
      </c>
    </row>
    <row r="37" spans="1:8">
      <c r="A37" s="94">
        <v>8</v>
      </c>
      <c r="B37" s="114" t="s">
        <v>209</v>
      </c>
      <c r="C37" s="115">
        <v>13</v>
      </c>
      <c r="D37" s="78">
        <v>205.26</v>
      </c>
      <c r="E37" s="78">
        <f t="shared" si="5"/>
        <v>2668.38</v>
      </c>
      <c r="F37" s="78">
        <f t="shared" si="6"/>
        <v>3047.2899600000001</v>
      </c>
      <c r="G37" s="97" t="s">
        <v>210</v>
      </c>
    </row>
    <row r="38" spans="1:8">
      <c r="A38" s="94">
        <v>9</v>
      </c>
      <c r="B38" s="114" t="s">
        <v>211</v>
      </c>
      <c r="C38" s="115">
        <v>11</v>
      </c>
      <c r="D38" s="78">
        <v>103.2</v>
      </c>
      <c r="E38" s="78">
        <f t="shared" si="5"/>
        <v>1135.2</v>
      </c>
      <c r="F38" s="78">
        <f t="shared" si="6"/>
        <v>1296.3984</v>
      </c>
      <c r="G38" s="97" t="s">
        <v>212</v>
      </c>
    </row>
    <row r="39" spans="1:8">
      <c r="A39" s="94">
        <v>10</v>
      </c>
      <c r="B39" s="114" t="s">
        <v>213</v>
      </c>
      <c r="C39" s="115">
        <v>1</v>
      </c>
      <c r="D39" s="78">
        <v>693</v>
      </c>
      <c r="E39" s="78">
        <f t="shared" si="5"/>
        <v>693</v>
      </c>
      <c r="F39" s="78">
        <f t="shared" si="6"/>
        <v>791.40599999999995</v>
      </c>
      <c r="G39" s="97" t="s">
        <v>214</v>
      </c>
    </row>
    <row r="40" spans="1:8">
      <c r="A40" s="94">
        <v>11</v>
      </c>
      <c r="B40" s="114" t="s">
        <v>215</v>
      </c>
      <c r="C40" s="115">
        <v>7</v>
      </c>
      <c r="D40" s="78">
        <v>1626</v>
      </c>
      <c r="E40" s="78">
        <f t="shared" si="5"/>
        <v>11382</v>
      </c>
      <c r="F40" s="78">
        <f t="shared" si="6"/>
        <v>12998.243999999999</v>
      </c>
      <c r="G40" s="97" t="s">
        <v>216</v>
      </c>
    </row>
    <row r="41" spans="1:8">
      <c r="A41" s="94">
        <v>12</v>
      </c>
      <c r="B41" s="114" t="s">
        <v>217</v>
      </c>
      <c r="C41" s="115">
        <v>7</v>
      </c>
      <c r="D41" s="78">
        <v>183</v>
      </c>
      <c r="E41" s="78">
        <f t="shared" si="5"/>
        <v>1281</v>
      </c>
      <c r="F41" s="78">
        <f t="shared" si="6"/>
        <v>1462.9019999999998</v>
      </c>
      <c r="G41" s="97" t="s">
        <v>218</v>
      </c>
    </row>
    <row r="42" spans="1:8">
      <c r="A42" s="94">
        <v>13</v>
      </c>
      <c r="B42" s="114" t="s">
        <v>219</v>
      </c>
      <c r="C42" s="115">
        <v>150</v>
      </c>
      <c r="D42" s="78">
        <v>24.43</v>
      </c>
      <c r="E42" s="78">
        <f t="shared" si="5"/>
        <v>3664.5</v>
      </c>
      <c r="F42" s="78">
        <f t="shared" si="6"/>
        <v>4184.8589999999995</v>
      </c>
      <c r="G42" s="97" t="s">
        <v>220</v>
      </c>
    </row>
    <row r="43" spans="1:8">
      <c r="A43" s="94">
        <v>14</v>
      </c>
      <c r="B43" s="114" t="s">
        <v>221</v>
      </c>
      <c r="C43" s="115">
        <v>1</v>
      </c>
      <c r="D43" s="78">
        <v>84.96</v>
      </c>
      <c r="E43" s="78">
        <f t="shared" si="5"/>
        <v>84.96</v>
      </c>
      <c r="F43" s="78">
        <f t="shared" si="6"/>
        <v>97.024319999999989</v>
      </c>
      <c r="G43" s="97" t="s">
        <v>222</v>
      </c>
    </row>
    <row r="44" spans="1:8">
      <c r="A44" s="94">
        <v>15</v>
      </c>
      <c r="B44" s="114" t="s">
        <v>223</v>
      </c>
      <c r="C44" s="115">
        <v>1</v>
      </c>
      <c r="D44" s="78">
        <v>2925</v>
      </c>
      <c r="E44" s="78">
        <f t="shared" si="5"/>
        <v>2925</v>
      </c>
      <c r="F44" s="78">
        <f t="shared" si="6"/>
        <v>3340.35</v>
      </c>
      <c r="G44" s="97" t="s">
        <v>204</v>
      </c>
    </row>
    <row r="45" spans="1:8">
      <c r="A45" s="94">
        <v>16</v>
      </c>
      <c r="B45" s="114" t="s">
        <v>224</v>
      </c>
      <c r="C45" s="115">
        <v>3</v>
      </c>
      <c r="D45" s="78">
        <v>183</v>
      </c>
      <c r="E45" s="78">
        <f t="shared" si="5"/>
        <v>549</v>
      </c>
      <c r="F45" s="78">
        <f t="shared" si="6"/>
        <v>626.95799999999997</v>
      </c>
      <c r="G45" s="97" t="s">
        <v>225</v>
      </c>
    </row>
    <row r="46" spans="1:8">
      <c r="A46" s="94">
        <v>17</v>
      </c>
      <c r="B46" s="116" t="s">
        <v>226</v>
      </c>
      <c r="C46" s="117">
        <v>4</v>
      </c>
      <c r="D46" s="87">
        <v>312</v>
      </c>
      <c r="E46" s="87">
        <f t="shared" si="5"/>
        <v>1248</v>
      </c>
      <c r="F46" s="87">
        <f t="shared" si="6"/>
        <v>1425.2159999999999</v>
      </c>
      <c r="G46" s="98" t="s">
        <v>227</v>
      </c>
    </row>
    <row r="47" spans="1:8">
      <c r="A47" s="93"/>
      <c r="B47" s="80" t="s">
        <v>234</v>
      </c>
      <c r="C47" s="81"/>
      <c r="D47" s="82" t="s">
        <v>228</v>
      </c>
      <c r="E47" s="83">
        <f>SUM(E48:E64)</f>
        <v>380835.39</v>
      </c>
      <c r="F47" s="83">
        <f t="shared" ref="F47:H47" si="7">SUM(F48:F64)</f>
        <v>434914.01538000006</v>
      </c>
      <c r="G47" s="83">
        <f t="shared" si="7"/>
        <v>0</v>
      </c>
      <c r="H47" s="83">
        <f t="shared" si="7"/>
        <v>0</v>
      </c>
    </row>
    <row r="48" spans="1:8">
      <c r="A48" s="94">
        <v>1</v>
      </c>
      <c r="B48" s="114" t="s">
        <v>235</v>
      </c>
      <c r="C48" s="115">
        <v>1</v>
      </c>
      <c r="D48" s="78">
        <v>186013.08</v>
      </c>
      <c r="E48" s="78">
        <f t="shared" ref="E48:E64" si="8">(C48*D48)</f>
        <v>186013.08</v>
      </c>
      <c r="F48" s="78">
        <f t="shared" ref="F48:F64" si="9">(E48*1.142)</f>
        <v>212426.93735999998</v>
      </c>
      <c r="G48" s="97" t="s">
        <v>236</v>
      </c>
    </row>
    <row r="49" spans="1:7">
      <c r="A49" s="94">
        <v>2</v>
      </c>
      <c r="B49" s="114" t="s">
        <v>201</v>
      </c>
      <c r="C49" s="115">
        <v>1</v>
      </c>
      <c r="D49" s="78">
        <v>150</v>
      </c>
      <c r="E49" s="78">
        <f t="shared" si="8"/>
        <v>150</v>
      </c>
      <c r="F49" s="78">
        <f t="shared" si="9"/>
        <v>171.29999999999998</v>
      </c>
      <c r="G49" s="97" t="s">
        <v>202</v>
      </c>
    </row>
    <row r="50" spans="1:7">
      <c r="A50" s="94">
        <v>3</v>
      </c>
      <c r="B50" s="114" t="s">
        <v>967</v>
      </c>
      <c r="C50" s="115">
        <v>1</v>
      </c>
      <c r="D50" s="78">
        <v>31627.5</v>
      </c>
      <c r="E50" s="78">
        <f t="shared" si="8"/>
        <v>31627.5</v>
      </c>
      <c r="F50" s="78">
        <f t="shared" si="9"/>
        <v>36118.604999999996</v>
      </c>
      <c r="G50" s="97" t="s">
        <v>968</v>
      </c>
    </row>
    <row r="51" spans="1:7">
      <c r="A51" s="94">
        <v>4</v>
      </c>
      <c r="B51" s="114" t="s">
        <v>232</v>
      </c>
      <c r="C51" s="115">
        <v>3</v>
      </c>
      <c r="D51" s="78">
        <v>6655.5</v>
      </c>
      <c r="E51" s="78">
        <f t="shared" si="8"/>
        <v>19966.5</v>
      </c>
      <c r="F51" s="78">
        <f t="shared" si="9"/>
        <v>22801.742999999999</v>
      </c>
      <c r="G51" s="97" t="s">
        <v>233</v>
      </c>
    </row>
    <row r="52" spans="1:7">
      <c r="A52" s="94">
        <v>5</v>
      </c>
      <c r="B52" s="114" t="s">
        <v>205</v>
      </c>
      <c r="C52" s="115">
        <v>9</v>
      </c>
      <c r="D52" s="78">
        <v>26.53</v>
      </c>
      <c r="E52" s="78">
        <f t="shared" si="8"/>
        <v>238.77</v>
      </c>
      <c r="F52" s="78">
        <f t="shared" si="9"/>
        <v>272.67534000000001</v>
      </c>
      <c r="G52" s="97" t="s">
        <v>206</v>
      </c>
    </row>
    <row r="53" spans="1:7">
      <c r="A53" s="94">
        <v>6</v>
      </c>
      <c r="B53" s="114" t="s">
        <v>924</v>
      </c>
      <c r="C53" s="115">
        <v>1</v>
      </c>
      <c r="D53" s="78">
        <v>117000</v>
      </c>
      <c r="E53" s="78">
        <f t="shared" si="8"/>
        <v>117000</v>
      </c>
      <c r="F53" s="78">
        <f t="shared" si="9"/>
        <v>133614</v>
      </c>
      <c r="G53" s="97" t="s">
        <v>204</v>
      </c>
    </row>
    <row r="54" spans="1:7">
      <c r="A54" s="94">
        <v>7</v>
      </c>
      <c r="B54" s="114" t="s">
        <v>207</v>
      </c>
      <c r="C54" s="115">
        <v>2</v>
      </c>
      <c r="D54" s="78">
        <v>104.25</v>
      </c>
      <c r="E54" s="78">
        <f t="shared" si="8"/>
        <v>208.5</v>
      </c>
      <c r="F54" s="78">
        <f t="shared" si="9"/>
        <v>238.10699999999997</v>
      </c>
      <c r="G54" s="97" t="s">
        <v>208</v>
      </c>
    </row>
    <row r="55" spans="1:7">
      <c r="A55" s="94">
        <v>8</v>
      </c>
      <c r="B55" s="114" t="s">
        <v>209</v>
      </c>
      <c r="C55" s="115">
        <v>13</v>
      </c>
      <c r="D55" s="78">
        <v>205.26</v>
      </c>
      <c r="E55" s="78">
        <f t="shared" si="8"/>
        <v>2668.38</v>
      </c>
      <c r="F55" s="78">
        <f t="shared" si="9"/>
        <v>3047.2899600000001</v>
      </c>
      <c r="G55" s="97" t="s">
        <v>210</v>
      </c>
    </row>
    <row r="56" spans="1:7">
      <c r="A56" s="94">
        <v>9</v>
      </c>
      <c r="B56" s="114" t="s">
        <v>211</v>
      </c>
      <c r="C56" s="115">
        <v>11</v>
      </c>
      <c r="D56" s="78">
        <v>103.2</v>
      </c>
      <c r="E56" s="78">
        <f t="shared" si="8"/>
        <v>1135.2</v>
      </c>
      <c r="F56" s="78">
        <f t="shared" si="9"/>
        <v>1296.3984</v>
      </c>
      <c r="G56" s="97" t="s">
        <v>212</v>
      </c>
    </row>
    <row r="57" spans="1:7">
      <c r="A57" s="94">
        <v>10</v>
      </c>
      <c r="B57" s="114" t="s">
        <v>213</v>
      </c>
      <c r="C57" s="115">
        <v>1</v>
      </c>
      <c r="D57" s="78">
        <v>693</v>
      </c>
      <c r="E57" s="78">
        <f t="shared" si="8"/>
        <v>693</v>
      </c>
      <c r="F57" s="78">
        <f t="shared" si="9"/>
        <v>791.40599999999995</v>
      </c>
      <c r="G57" s="97" t="s">
        <v>214</v>
      </c>
    </row>
    <row r="58" spans="1:7">
      <c r="A58" s="94">
        <v>11</v>
      </c>
      <c r="B58" s="114" t="s">
        <v>215</v>
      </c>
      <c r="C58" s="115">
        <v>7</v>
      </c>
      <c r="D58" s="78">
        <v>1626</v>
      </c>
      <c r="E58" s="78">
        <f t="shared" si="8"/>
        <v>11382</v>
      </c>
      <c r="F58" s="78">
        <f t="shared" si="9"/>
        <v>12998.243999999999</v>
      </c>
      <c r="G58" s="97" t="s">
        <v>216</v>
      </c>
    </row>
    <row r="59" spans="1:7">
      <c r="A59" s="94">
        <v>12</v>
      </c>
      <c r="B59" s="114" t="s">
        <v>217</v>
      </c>
      <c r="C59" s="115">
        <v>7</v>
      </c>
      <c r="D59" s="78">
        <v>183</v>
      </c>
      <c r="E59" s="78">
        <f t="shared" si="8"/>
        <v>1281</v>
      </c>
      <c r="F59" s="78">
        <f t="shared" si="9"/>
        <v>1462.9019999999998</v>
      </c>
      <c r="G59" s="97" t="s">
        <v>218</v>
      </c>
    </row>
    <row r="60" spans="1:7">
      <c r="A60" s="94">
        <v>13</v>
      </c>
      <c r="B60" s="114" t="s">
        <v>219</v>
      </c>
      <c r="C60" s="115">
        <v>150</v>
      </c>
      <c r="D60" s="78">
        <v>24.43</v>
      </c>
      <c r="E60" s="78">
        <f t="shared" si="8"/>
        <v>3664.5</v>
      </c>
      <c r="F60" s="78">
        <f t="shared" si="9"/>
        <v>4184.8589999999995</v>
      </c>
      <c r="G60" s="97" t="s">
        <v>220</v>
      </c>
    </row>
    <row r="61" spans="1:7">
      <c r="A61" s="94">
        <v>14</v>
      </c>
      <c r="B61" s="114" t="s">
        <v>221</v>
      </c>
      <c r="C61" s="115">
        <v>1</v>
      </c>
      <c r="D61" s="78">
        <v>84.96</v>
      </c>
      <c r="E61" s="78">
        <f t="shared" si="8"/>
        <v>84.96</v>
      </c>
      <c r="F61" s="78">
        <f t="shared" si="9"/>
        <v>97.024319999999989</v>
      </c>
      <c r="G61" s="97" t="s">
        <v>222</v>
      </c>
    </row>
    <row r="62" spans="1:7">
      <c r="A62" s="94">
        <v>15</v>
      </c>
      <c r="B62" s="114" t="s">
        <v>223</v>
      </c>
      <c r="C62" s="115">
        <v>1</v>
      </c>
      <c r="D62" s="78">
        <v>2925</v>
      </c>
      <c r="E62" s="78">
        <f t="shared" si="8"/>
        <v>2925</v>
      </c>
      <c r="F62" s="78">
        <f t="shared" si="9"/>
        <v>3340.35</v>
      </c>
      <c r="G62" s="97" t="s">
        <v>204</v>
      </c>
    </row>
    <row r="63" spans="1:7">
      <c r="A63" s="94">
        <v>16</v>
      </c>
      <c r="B63" s="114" t="s">
        <v>224</v>
      </c>
      <c r="C63" s="115">
        <v>3</v>
      </c>
      <c r="D63" s="78">
        <v>183</v>
      </c>
      <c r="E63" s="78">
        <f t="shared" si="8"/>
        <v>549</v>
      </c>
      <c r="F63" s="78">
        <f t="shared" si="9"/>
        <v>626.95799999999997</v>
      </c>
      <c r="G63" s="97" t="s">
        <v>225</v>
      </c>
    </row>
    <row r="64" spans="1:7">
      <c r="A64" s="94">
        <v>17</v>
      </c>
      <c r="B64" s="116" t="s">
        <v>226</v>
      </c>
      <c r="C64" s="117">
        <v>4</v>
      </c>
      <c r="D64" s="87">
        <v>312</v>
      </c>
      <c r="E64" s="87">
        <f t="shared" si="8"/>
        <v>1248</v>
      </c>
      <c r="F64" s="87">
        <f t="shared" si="9"/>
        <v>1425.2159999999999</v>
      </c>
      <c r="G64" s="98" t="s">
        <v>227</v>
      </c>
    </row>
    <row r="65" spans="1:8">
      <c r="A65" s="93"/>
      <c r="B65" s="80" t="s">
        <v>237</v>
      </c>
      <c r="C65" s="81"/>
      <c r="D65" s="82" t="s">
        <v>228</v>
      </c>
      <c r="E65" s="83">
        <f>SUM(E66:E83)</f>
        <v>675649.59</v>
      </c>
      <c r="F65" s="83">
        <f t="shared" ref="F65:H65" si="10">SUM(F66:F83)</f>
        <v>771591.83177999966</v>
      </c>
      <c r="G65" s="83">
        <f t="shared" si="10"/>
        <v>0</v>
      </c>
      <c r="H65" s="83">
        <f t="shared" si="10"/>
        <v>0</v>
      </c>
    </row>
    <row r="66" spans="1:8">
      <c r="A66" s="94">
        <v>1</v>
      </c>
      <c r="B66" s="114" t="s">
        <v>238</v>
      </c>
      <c r="C66" s="115">
        <v>1</v>
      </c>
      <c r="D66" s="78">
        <v>446898.78</v>
      </c>
      <c r="E66" s="78">
        <f t="shared" ref="E66:E83" si="11">(C66*D66)</f>
        <v>446898.78</v>
      </c>
      <c r="F66" s="78">
        <f t="shared" ref="F66:F83" si="12">(E66*1.142)</f>
        <v>510358.40675999998</v>
      </c>
      <c r="G66" s="97" t="s">
        <v>239</v>
      </c>
    </row>
    <row r="67" spans="1:8">
      <c r="A67" s="94">
        <v>2</v>
      </c>
      <c r="B67" s="114" t="s">
        <v>201</v>
      </c>
      <c r="C67" s="115">
        <v>1</v>
      </c>
      <c r="D67" s="78">
        <v>150</v>
      </c>
      <c r="E67" s="78">
        <f t="shared" si="11"/>
        <v>150</v>
      </c>
      <c r="F67" s="78">
        <f t="shared" si="12"/>
        <v>171.29999999999998</v>
      </c>
      <c r="G67" s="97" t="s">
        <v>202</v>
      </c>
    </row>
    <row r="68" spans="1:8">
      <c r="A68" s="94">
        <v>3</v>
      </c>
      <c r="B68" s="114" t="s">
        <v>344</v>
      </c>
      <c r="C68" s="115">
        <v>3</v>
      </c>
      <c r="D68" s="78">
        <v>4800</v>
      </c>
      <c r="E68" s="78">
        <f t="shared" si="11"/>
        <v>14400</v>
      </c>
      <c r="F68" s="78">
        <f t="shared" si="12"/>
        <v>16444.8</v>
      </c>
      <c r="G68" s="97"/>
    </row>
    <row r="69" spans="1:8">
      <c r="A69" s="94">
        <v>4</v>
      </c>
      <c r="B69" s="114" t="s">
        <v>969</v>
      </c>
      <c r="C69" s="115">
        <v>1</v>
      </c>
      <c r="D69" s="78">
        <v>34740</v>
      </c>
      <c r="E69" s="78">
        <f t="shared" si="11"/>
        <v>34740</v>
      </c>
      <c r="F69" s="78">
        <f t="shared" si="12"/>
        <v>39673.079999999994</v>
      </c>
      <c r="G69" s="97" t="s">
        <v>970</v>
      </c>
    </row>
    <row r="70" spans="1:8">
      <c r="A70" s="94">
        <v>5</v>
      </c>
      <c r="B70" s="114" t="s">
        <v>240</v>
      </c>
      <c r="C70" s="115">
        <v>3</v>
      </c>
      <c r="D70" s="78">
        <v>12127.5</v>
      </c>
      <c r="E70" s="78">
        <f t="shared" si="11"/>
        <v>36382.5</v>
      </c>
      <c r="F70" s="78">
        <f t="shared" si="12"/>
        <v>41548.814999999995</v>
      </c>
      <c r="G70" s="97" t="s">
        <v>241</v>
      </c>
    </row>
    <row r="71" spans="1:8">
      <c r="A71" s="94">
        <v>6</v>
      </c>
      <c r="B71" s="114" t="s">
        <v>924</v>
      </c>
      <c r="C71" s="115">
        <v>1</v>
      </c>
      <c r="D71" s="78">
        <v>117000</v>
      </c>
      <c r="E71" s="78">
        <f t="shared" si="11"/>
        <v>117000</v>
      </c>
      <c r="F71" s="78">
        <f t="shared" si="12"/>
        <v>133614</v>
      </c>
      <c r="G71" s="97" t="s">
        <v>204</v>
      </c>
    </row>
    <row r="72" spans="1:8">
      <c r="A72" s="94">
        <v>7</v>
      </c>
      <c r="B72" s="114" t="s">
        <v>207</v>
      </c>
      <c r="C72" s="115">
        <v>2</v>
      </c>
      <c r="D72" s="78">
        <v>104.25</v>
      </c>
      <c r="E72" s="78">
        <f t="shared" si="11"/>
        <v>208.5</v>
      </c>
      <c r="F72" s="78">
        <f t="shared" si="12"/>
        <v>238.10699999999997</v>
      </c>
      <c r="G72" s="97" t="s">
        <v>208</v>
      </c>
    </row>
    <row r="73" spans="1:8">
      <c r="A73" s="94">
        <v>8</v>
      </c>
      <c r="B73" s="114" t="s">
        <v>209</v>
      </c>
      <c r="C73" s="115">
        <v>13</v>
      </c>
      <c r="D73" s="78">
        <v>205.26</v>
      </c>
      <c r="E73" s="78">
        <f t="shared" si="11"/>
        <v>2668.38</v>
      </c>
      <c r="F73" s="78">
        <f t="shared" si="12"/>
        <v>3047.2899600000001</v>
      </c>
      <c r="G73" s="97" t="s">
        <v>210</v>
      </c>
    </row>
    <row r="74" spans="1:8">
      <c r="A74" s="94">
        <v>9</v>
      </c>
      <c r="B74" s="114" t="s">
        <v>211</v>
      </c>
      <c r="C74" s="115">
        <v>11</v>
      </c>
      <c r="D74" s="78">
        <v>103.2</v>
      </c>
      <c r="E74" s="78">
        <f t="shared" si="11"/>
        <v>1135.2</v>
      </c>
      <c r="F74" s="78">
        <f t="shared" si="12"/>
        <v>1296.3984</v>
      </c>
      <c r="G74" s="97" t="s">
        <v>212</v>
      </c>
    </row>
    <row r="75" spans="1:8">
      <c r="A75" s="94">
        <v>10</v>
      </c>
      <c r="B75" s="114" t="s">
        <v>213</v>
      </c>
      <c r="C75" s="115">
        <v>1</v>
      </c>
      <c r="D75" s="78">
        <v>693</v>
      </c>
      <c r="E75" s="78">
        <f t="shared" si="11"/>
        <v>693</v>
      </c>
      <c r="F75" s="78">
        <f t="shared" si="12"/>
        <v>791.40599999999995</v>
      </c>
      <c r="G75" s="97" t="s">
        <v>214</v>
      </c>
    </row>
    <row r="76" spans="1:8">
      <c r="A76" s="94">
        <v>11</v>
      </c>
      <c r="B76" s="114" t="s">
        <v>215</v>
      </c>
      <c r="C76" s="115">
        <v>7</v>
      </c>
      <c r="D76" s="78">
        <v>1626</v>
      </c>
      <c r="E76" s="78">
        <f t="shared" si="11"/>
        <v>11382</v>
      </c>
      <c r="F76" s="78">
        <f t="shared" si="12"/>
        <v>12998.243999999999</v>
      </c>
      <c r="G76" s="97" t="s">
        <v>216</v>
      </c>
    </row>
    <row r="77" spans="1:8">
      <c r="A77" s="94">
        <v>12</v>
      </c>
      <c r="B77" s="114" t="s">
        <v>217</v>
      </c>
      <c r="C77" s="115">
        <v>7</v>
      </c>
      <c r="D77" s="78">
        <v>183</v>
      </c>
      <c r="E77" s="78">
        <f t="shared" si="11"/>
        <v>1281</v>
      </c>
      <c r="F77" s="78">
        <f t="shared" si="12"/>
        <v>1462.9019999999998</v>
      </c>
      <c r="G77" s="97" t="s">
        <v>218</v>
      </c>
    </row>
    <row r="78" spans="1:8">
      <c r="A78" s="94">
        <v>13</v>
      </c>
      <c r="B78" s="114" t="s">
        <v>221</v>
      </c>
      <c r="C78" s="115">
        <v>1</v>
      </c>
      <c r="D78" s="78">
        <v>84.96</v>
      </c>
      <c r="E78" s="78">
        <f t="shared" si="11"/>
        <v>84.96</v>
      </c>
      <c r="F78" s="78">
        <f t="shared" si="12"/>
        <v>97.024319999999989</v>
      </c>
      <c r="G78" s="97" t="s">
        <v>222</v>
      </c>
    </row>
    <row r="79" spans="1:8">
      <c r="A79" s="94">
        <v>14</v>
      </c>
      <c r="B79" s="114" t="s">
        <v>223</v>
      </c>
      <c r="C79" s="115">
        <v>1</v>
      </c>
      <c r="D79" s="78">
        <v>2925</v>
      </c>
      <c r="E79" s="78">
        <f t="shared" si="11"/>
        <v>2925</v>
      </c>
      <c r="F79" s="78">
        <f t="shared" si="12"/>
        <v>3340.35</v>
      </c>
      <c r="G79" s="97" t="s">
        <v>204</v>
      </c>
    </row>
    <row r="80" spans="1:8">
      <c r="A80" s="94">
        <v>15</v>
      </c>
      <c r="B80" s="114" t="s">
        <v>224</v>
      </c>
      <c r="C80" s="115">
        <v>3</v>
      </c>
      <c r="D80" s="78">
        <v>183</v>
      </c>
      <c r="E80" s="78">
        <f t="shared" si="11"/>
        <v>549</v>
      </c>
      <c r="F80" s="78">
        <f t="shared" si="12"/>
        <v>626.95799999999997</v>
      </c>
      <c r="G80" s="97" t="s">
        <v>225</v>
      </c>
    </row>
    <row r="81" spans="1:8">
      <c r="A81" s="94">
        <v>16</v>
      </c>
      <c r="B81" s="114" t="s">
        <v>226</v>
      </c>
      <c r="C81" s="115">
        <v>4</v>
      </c>
      <c r="D81" s="78">
        <v>312</v>
      </c>
      <c r="E81" s="78">
        <f t="shared" si="11"/>
        <v>1248</v>
      </c>
      <c r="F81" s="78">
        <f t="shared" si="12"/>
        <v>1425.2159999999999</v>
      </c>
      <c r="G81" s="97" t="s">
        <v>227</v>
      </c>
    </row>
    <row r="82" spans="1:8">
      <c r="A82" s="94">
        <v>17</v>
      </c>
      <c r="B82" s="114" t="s">
        <v>205</v>
      </c>
      <c r="C82" s="115">
        <v>9</v>
      </c>
      <c r="D82" s="78">
        <v>26.53</v>
      </c>
      <c r="E82" s="78">
        <f t="shared" si="11"/>
        <v>238.77</v>
      </c>
      <c r="F82" s="78">
        <f t="shared" si="12"/>
        <v>272.67534000000001</v>
      </c>
      <c r="G82" s="97" t="s">
        <v>206</v>
      </c>
    </row>
    <row r="83" spans="1:8">
      <c r="A83" s="94">
        <v>18</v>
      </c>
      <c r="B83" s="116" t="s">
        <v>219</v>
      </c>
      <c r="C83" s="117">
        <v>150</v>
      </c>
      <c r="D83" s="87">
        <v>24.43</v>
      </c>
      <c r="E83" s="87">
        <f t="shared" si="11"/>
        <v>3664.5</v>
      </c>
      <c r="F83" s="87">
        <f t="shared" si="12"/>
        <v>4184.8589999999995</v>
      </c>
      <c r="G83" s="98" t="s">
        <v>220</v>
      </c>
    </row>
    <row r="84" spans="1:8">
      <c r="A84" s="93"/>
      <c r="B84" s="80" t="s">
        <v>242</v>
      </c>
      <c r="C84" s="81"/>
      <c r="D84" s="82" t="s">
        <v>228</v>
      </c>
      <c r="E84" s="83">
        <f>SUM(E85:E104)</f>
        <v>425940.89000000007</v>
      </c>
      <c r="F84" s="83">
        <f t="shared" ref="F84:H84" si="13">SUM(F85:F104)</f>
        <v>486424.49638000003</v>
      </c>
      <c r="G84" s="83">
        <f t="shared" si="13"/>
        <v>0</v>
      </c>
      <c r="H84" s="83">
        <f t="shared" si="13"/>
        <v>0</v>
      </c>
    </row>
    <row r="85" spans="1:8">
      <c r="A85" s="94">
        <v>1</v>
      </c>
      <c r="B85" s="114" t="s">
        <v>199</v>
      </c>
      <c r="C85" s="115">
        <v>1</v>
      </c>
      <c r="D85" s="78">
        <v>185301.42</v>
      </c>
      <c r="E85" s="78">
        <f t="shared" ref="E85:E104" si="14">(C85*D85)</f>
        <v>185301.42</v>
      </c>
      <c r="F85" s="78">
        <f t="shared" ref="F85:F104" si="15">(E85*1.142)</f>
        <v>211614.22164</v>
      </c>
      <c r="G85" s="97" t="s">
        <v>200</v>
      </c>
    </row>
    <row r="86" spans="1:8">
      <c r="A86" s="94">
        <v>2</v>
      </c>
      <c r="B86" s="114" t="s">
        <v>201</v>
      </c>
      <c r="C86" s="115">
        <v>1</v>
      </c>
      <c r="D86" s="78">
        <v>150</v>
      </c>
      <c r="E86" s="78">
        <f t="shared" si="14"/>
        <v>150</v>
      </c>
      <c r="F86" s="78">
        <f t="shared" si="15"/>
        <v>171.29999999999998</v>
      </c>
      <c r="G86" s="97" t="s">
        <v>202</v>
      </c>
    </row>
    <row r="87" spans="1:8">
      <c r="A87" s="94">
        <v>3</v>
      </c>
      <c r="B87" s="114" t="s">
        <v>975</v>
      </c>
      <c r="C87" s="115">
        <v>1</v>
      </c>
      <c r="D87" s="78">
        <v>31627.5</v>
      </c>
      <c r="E87" s="78">
        <f t="shared" si="14"/>
        <v>31627.5</v>
      </c>
      <c r="F87" s="78">
        <f t="shared" si="15"/>
        <v>36118.604999999996</v>
      </c>
      <c r="G87" s="97" t="s">
        <v>976</v>
      </c>
    </row>
    <row r="88" spans="1:8">
      <c r="A88" s="94">
        <v>3</v>
      </c>
      <c r="B88" s="114" t="s">
        <v>243</v>
      </c>
      <c r="C88" s="115">
        <v>3</v>
      </c>
      <c r="D88" s="78">
        <v>15642</v>
      </c>
      <c r="E88" s="78">
        <f t="shared" si="14"/>
        <v>46926</v>
      </c>
      <c r="F88" s="78">
        <f t="shared" si="15"/>
        <v>53589.491999999998</v>
      </c>
      <c r="G88" s="97"/>
    </row>
    <row r="89" spans="1:8">
      <c r="A89" s="94">
        <v>4</v>
      </c>
      <c r="B89" s="114" t="s">
        <v>207</v>
      </c>
      <c r="C89" s="115">
        <v>2</v>
      </c>
      <c r="D89" s="78">
        <v>104.25</v>
      </c>
      <c r="E89" s="78">
        <f t="shared" si="14"/>
        <v>208.5</v>
      </c>
      <c r="F89" s="78">
        <f t="shared" si="15"/>
        <v>238.10699999999997</v>
      </c>
      <c r="G89" s="97" t="s">
        <v>208</v>
      </c>
    </row>
    <row r="90" spans="1:8">
      <c r="A90" s="94">
        <v>5</v>
      </c>
      <c r="B90" s="114" t="s">
        <v>209</v>
      </c>
      <c r="C90" s="115">
        <v>14</v>
      </c>
      <c r="D90" s="78">
        <v>205.26</v>
      </c>
      <c r="E90" s="78">
        <f t="shared" si="14"/>
        <v>2873.64</v>
      </c>
      <c r="F90" s="78">
        <f t="shared" si="15"/>
        <v>3281.6968799999995</v>
      </c>
      <c r="G90" s="97" t="s">
        <v>210</v>
      </c>
    </row>
    <row r="91" spans="1:8">
      <c r="A91" s="94">
        <v>6</v>
      </c>
      <c r="B91" s="114" t="s">
        <v>211</v>
      </c>
      <c r="C91" s="115">
        <v>12</v>
      </c>
      <c r="D91" s="78">
        <v>103.2</v>
      </c>
      <c r="E91" s="78">
        <f t="shared" si="14"/>
        <v>1238.4000000000001</v>
      </c>
      <c r="F91" s="78">
        <f t="shared" si="15"/>
        <v>1414.2528</v>
      </c>
      <c r="G91" s="97" t="s">
        <v>212</v>
      </c>
    </row>
    <row r="92" spans="1:8">
      <c r="A92" s="94">
        <v>7</v>
      </c>
      <c r="B92" s="114" t="s">
        <v>213</v>
      </c>
      <c r="C92" s="115">
        <v>1</v>
      </c>
      <c r="D92" s="78">
        <v>693</v>
      </c>
      <c r="E92" s="78">
        <f t="shared" si="14"/>
        <v>693</v>
      </c>
      <c r="F92" s="78">
        <f t="shared" si="15"/>
        <v>791.40599999999995</v>
      </c>
      <c r="G92" s="97" t="s">
        <v>214</v>
      </c>
    </row>
    <row r="93" spans="1:8">
      <c r="A93" s="94">
        <v>8</v>
      </c>
      <c r="B93" s="114" t="s">
        <v>215</v>
      </c>
      <c r="C93" s="115">
        <v>10</v>
      </c>
      <c r="D93" s="78">
        <v>1626</v>
      </c>
      <c r="E93" s="78">
        <f t="shared" si="14"/>
        <v>16260</v>
      </c>
      <c r="F93" s="78">
        <f t="shared" si="15"/>
        <v>18568.919999999998</v>
      </c>
      <c r="G93" s="97" t="s">
        <v>216</v>
      </c>
    </row>
    <row r="94" spans="1:8">
      <c r="A94" s="94">
        <v>9</v>
      </c>
      <c r="B94" s="114" t="s">
        <v>217</v>
      </c>
      <c r="C94" s="115">
        <v>10</v>
      </c>
      <c r="D94" s="78">
        <v>183</v>
      </c>
      <c r="E94" s="78">
        <f t="shared" si="14"/>
        <v>1830</v>
      </c>
      <c r="F94" s="78">
        <f t="shared" si="15"/>
        <v>2089.8599999999997</v>
      </c>
      <c r="G94" s="97" t="s">
        <v>218</v>
      </c>
    </row>
    <row r="95" spans="1:8">
      <c r="A95" s="94">
        <v>10</v>
      </c>
      <c r="B95" s="114" t="s">
        <v>221</v>
      </c>
      <c r="C95" s="115">
        <v>2</v>
      </c>
      <c r="D95" s="78">
        <v>84.96</v>
      </c>
      <c r="E95" s="78">
        <f t="shared" si="14"/>
        <v>169.92</v>
      </c>
      <c r="F95" s="78">
        <f t="shared" si="15"/>
        <v>194.04863999999998</v>
      </c>
      <c r="G95" s="97" t="s">
        <v>222</v>
      </c>
    </row>
    <row r="96" spans="1:8">
      <c r="A96" s="94">
        <v>11</v>
      </c>
      <c r="B96" s="114" t="s">
        <v>223</v>
      </c>
      <c r="C96" s="115">
        <v>1</v>
      </c>
      <c r="D96" s="78">
        <v>2925</v>
      </c>
      <c r="E96" s="78">
        <f t="shared" si="14"/>
        <v>2925</v>
      </c>
      <c r="F96" s="78">
        <f t="shared" si="15"/>
        <v>3340.35</v>
      </c>
      <c r="G96" s="97" t="s">
        <v>204</v>
      </c>
    </row>
    <row r="97" spans="1:8">
      <c r="A97" s="94">
        <v>12</v>
      </c>
      <c r="B97" s="114" t="s">
        <v>224</v>
      </c>
      <c r="C97" s="115">
        <v>3</v>
      </c>
      <c r="D97" s="78">
        <v>183</v>
      </c>
      <c r="E97" s="78">
        <f t="shared" si="14"/>
        <v>549</v>
      </c>
      <c r="F97" s="78">
        <f t="shared" si="15"/>
        <v>626.95799999999997</v>
      </c>
      <c r="G97" s="97" t="s">
        <v>225</v>
      </c>
    </row>
    <row r="98" spans="1:8">
      <c r="A98" s="94">
        <v>13</v>
      </c>
      <c r="B98" s="114" t="s">
        <v>226</v>
      </c>
      <c r="C98" s="115">
        <v>4</v>
      </c>
      <c r="D98" s="78">
        <v>312</v>
      </c>
      <c r="E98" s="78">
        <f t="shared" si="14"/>
        <v>1248</v>
      </c>
      <c r="F98" s="78">
        <f t="shared" si="15"/>
        <v>1425.2159999999999</v>
      </c>
      <c r="G98" s="97" t="s">
        <v>227</v>
      </c>
    </row>
    <row r="99" spans="1:8">
      <c r="A99" s="94">
        <v>14</v>
      </c>
      <c r="B99" s="114" t="s">
        <v>244</v>
      </c>
      <c r="C99" s="115">
        <v>1</v>
      </c>
      <c r="D99" s="78">
        <v>3063</v>
      </c>
      <c r="E99" s="78">
        <f t="shared" si="14"/>
        <v>3063</v>
      </c>
      <c r="F99" s="78">
        <f t="shared" si="15"/>
        <v>3497.9459999999999</v>
      </c>
      <c r="G99" s="97" t="s">
        <v>245</v>
      </c>
    </row>
    <row r="100" spans="1:8">
      <c r="A100" s="94">
        <v>15</v>
      </c>
      <c r="B100" s="114" t="s">
        <v>936</v>
      </c>
      <c r="C100" s="115">
        <v>1</v>
      </c>
      <c r="D100" s="78">
        <v>125586</v>
      </c>
      <c r="E100" s="78">
        <f t="shared" si="14"/>
        <v>125586</v>
      </c>
      <c r="F100" s="78">
        <f t="shared" si="15"/>
        <v>143419.212</v>
      </c>
      <c r="G100" s="97"/>
    </row>
    <row r="101" spans="1:8">
      <c r="A101" s="94">
        <v>16</v>
      </c>
      <c r="B101" s="114" t="s">
        <v>246</v>
      </c>
      <c r="C101" s="115">
        <v>1</v>
      </c>
      <c r="D101" s="78">
        <v>396</v>
      </c>
      <c r="E101" s="78">
        <f t="shared" si="14"/>
        <v>396</v>
      </c>
      <c r="F101" s="78">
        <f t="shared" si="15"/>
        <v>452.23199999999997</v>
      </c>
      <c r="G101" s="97" t="s">
        <v>247</v>
      </c>
    </row>
    <row r="102" spans="1:8">
      <c r="A102" s="94">
        <v>17</v>
      </c>
      <c r="B102" s="114" t="s">
        <v>205</v>
      </c>
      <c r="C102" s="115">
        <v>17</v>
      </c>
      <c r="D102" s="78">
        <v>26.53</v>
      </c>
      <c r="E102" s="78">
        <f t="shared" si="14"/>
        <v>451.01</v>
      </c>
      <c r="F102" s="78">
        <f t="shared" si="15"/>
        <v>515.05341999999996</v>
      </c>
      <c r="G102" s="97" t="s">
        <v>206</v>
      </c>
    </row>
    <row r="103" spans="1:8">
      <c r="A103" s="94">
        <v>18</v>
      </c>
      <c r="B103" s="114" t="s">
        <v>219</v>
      </c>
      <c r="C103" s="115">
        <v>150</v>
      </c>
      <c r="D103" s="78">
        <v>24.43</v>
      </c>
      <c r="E103" s="78">
        <f t="shared" si="14"/>
        <v>3664.5</v>
      </c>
      <c r="F103" s="78">
        <f t="shared" si="15"/>
        <v>4184.8589999999995</v>
      </c>
      <c r="G103" s="97" t="s">
        <v>220</v>
      </c>
    </row>
    <row r="104" spans="1:8">
      <c r="A104" s="95">
        <v>19</v>
      </c>
      <c r="B104" s="116" t="s">
        <v>248</v>
      </c>
      <c r="C104" s="117">
        <v>1</v>
      </c>
      <c r="D104" s="87">
        <v>780</v>
      </c>
      <c r="E104" s="87">
        <f t="shared" si="14"/>
        <v>780</v>
      </c>
      <c r="F104" s="87">
        <f t="shared" si="15"/>
        <v>890.75999999999988</v>
      </c>
      <c r="G104" s="98" t="s">
        <v>249</v>
      </c>
    </row>
    <row r="105" spans="1:8">
      <c r="A105" s="93"/>
      <c r="B105" s="80" t="s">
        <v>250</v>
      </c>
      <c r="C105" s="81"/>
      <c r="D105" s="82" t="s">
        <v>228</v>
      </c>
      <c r="E105" s="83">
        <f>SUM(E106:E125)</f>
        <v>411016.64</v>
      </c>
      <c r="F105" s="83">
        <f t="shared" ref="F105:H105" si="16">SUM(F106:F125)</f>
        <v>469381.00288000004</v>
      </c>
      <c r="G105" s="83">
        <f t="shared" si="16"/>
        <v>0</v>
      </c>
      <c r="H105" s="83">
        <f t="shared" si="16"/>
        <v>0</v>
      </c>
    </row>
    <row r="106" spans="1:8">
      <c r="A106" s="94">
        <v>1</v>
      </c>
      <c r="B106" s="114" t="s">
        <v>199</v>
      </c>
      <c r="C106" s="115">
        <v>1</v>
      </c>
      <c r="D106" s="78">
        <v>185301.42</v>
      </c>
      <c r="E106" s="78">
        <f t="shared" ref="E106:E125" si="17">(C106*D106)</f>
        <v>185301.42</v>
      </c>
      <c r="F106" s="78">
        <f t="shared" ref="F106:F125" si="18">(E106*1.142)</f>
        <v>211614.22164</v>
      </c>
      <c r="G106" s="97" t="s">
        <v>200</v>
      </c>
    </row>
    <row r="107" spans="1:8">
      <c r="A107" s="94">
        <v>2</v>
      </c>
      <c r="B107" s="114" t="s">
        <v>201</v>
      </c>
      <c r="C107" s="115">
        <v>1</v>
      </c>
      <c r="D107" s="78">
        <v>150</v>
      </c>
      <c r="E107" s="78">
        <f t="shared" si="17"/>
        <v>150</v>
      </c>
      <c r="F107" s="78">
        <f t="shared" si="18"/>
        <v>171.29999999999998</v>
      </c>
      <c r="G107" s="97" t="s">
        <v>202</v>
      </c>
    </row>
    <row r="108" spans="1:8">
      <c r="A108" s="94">
        <v>3</v>
      </c>
      <c r="B108" s="114" t="s">
        <v>975</v>
      </c>
      <c r="C108" s="115">
        <v>1</v>
      </c>
      <c r="D108" s="78">
        <v>31627.5</v>
      </c>
      <c r="E108" s="78">
        <f t="shared" si="17"/>
        <v>31627.5</v>
      </c>
      <c r="F108" s="78">
        <f t="shared" si="18"/>
        <v>36118.604999999996</v>
      </c>
      <c r="G108" s="97" t="s">
        <v>976</v>
      </c>
    </row>
    <row r="109" spans="1:8">
      <c r="A109" s="94">
        <v>4</v>
      </c>
      <c r="B109" s="114" t="s">
        <v>251</v>
      </c>
      <c r="C109" s="115">
        <v>3</v>
      </c>
      <c r="D109" s="78">
        <v>11549.25</v>
      </c>
      <c r="E109" s="78">
        <f t="shared" si="17"/>
        <v>34647.75</v>
      </c>
      <c r="F109" s="78">
        <f t="shared" si="18"/>
        <v>39567.730499999998</v>
      </c>
      <c r="G109" s="97"/>
    </row>
    <row r="110" spans="1:8">
      <c r="A110" s="94">
        <v>5</v>
      </c>
      <c r="B110" s="114" t="s">
        <v>205</v>
      </c>
      <c r="C110" s="115">
        <v>17</v>
      </c>
      <c r="D110" s="78">
        <v>26.53</v>
      </c>
      <c r="E110" s="78">
        <f t="shared" si="17"/>
        <v>451.01</v>
      </c>
      <c r="F110" s="78">
        <f t="shared" si="18"/>
        <v>515.05341999999996</v>
      </c>
      <c r="G110" s="97" t="s">
        <v>206</v>
      </c>
    </row>
    <row r="111" spans="1:8">
      <c r="A111" s="94">
        <v>6</v>
      </c>
      <c r="B111" s="114" t="s">
        <v>207</v>
      </c>
      <c r="C111" s="115">
        <v>2</v>
      </c>
      <c r="D111" s="78">
        <v>104.25</v>
      </c>
      <c r="E111" s="78">
        <f t="shared" si="17"/>
        <v>208.5</v>
      </c>
      <c r="F111" s="78">
        <f t="shared" si="18"/>
        <v>238.10699999999997</v>
      </c>
      <c r="G111" s="97" t="s">
        <v>208</v>
      </c>
    </row>
    <row r="112" spans="1:8">
      <c r="A112" s="94">
        <v>7</v>
      </c>
      <c r="B112" s="114" t="s">
        <v>209</v>
      </c>
      <c r="C112" s="115">
        <v>14</v>
      </c>
      <c r="D112" s="78">
        <v>205.26</v>
      </c>
      <c r="E112" s="78">
        <f t="shared" si="17"/>
        <v>2873.64</v>
      </c>
      <c r="F112" s="78">
        <f t="shared" si="18"/>
        <v>3281.6968799999995</v>
      </c>
      <c r="G112" s="97" t="s">
        <v>210</v>
      </c>
    </row>
    <row r="113" spans="1:8">
      <c r="A113" s="94">
        <v>8</v>
      </c>
      <c r="B113" s="114" t="s">
        <v>211</v>
      </c>
      <c r="C113" s="115">
        <v>12</v>
      </c>
      <c r="D113" s="78">
        <v>103.2</v>
      </c>
      <c r="E113" s="78">
        <f t="shared" si="17"/>
        <v>1238.4000000000001</v>
      </c>
      <c r="F113" s="78">
        <f t="shared" si="18"/>
        <v>1414.2528</v>
      </c>
      <c r="G113" s="97" t="s">
        <v>212</v>
      </c>
    </row>
    <row r="114" spans="1:8">
      <c r="A114" s="94">
        <v>9</v>
      </c>
      <c r="B114" s="114" t="s">
        <v>213</v>
      </c>
      <c r="C114" s="115">
        <v>1</v>
      </c>
      <c r="D114" s="78">
        <v>693</v>
      </c>
      <c r="E114" s="78">
        <f t="shared" si="17"/>
        <v>693</v>
      </c>
      <c r="F114" s="78">
        <f t="shared" si="18"/>
        <v>791.40599999999995</v>
      </c>
      <c r="G114" s="97" t="s">
        <v>214</v>
      </c>
    </row>
    <row r="115" spans="1:8">
      <c r="A115" s="94">
        <v>10</v>
      </c>
      <c r="B115" s="114" t="s">
        <v>215</v>
      </c>
      <c r="C115" s="115">
        <v>9</v>
      </c>
      <c r="D115" s="78">
        <v>1626</v>
      </c>
      <c r="E115" s="78">
        <f t="shared" si="17"/>
        <v>14634</v>
      </c>
      <c r="F115" s="78">
        <f t="shared" si="18"/>
        <v>16712.027999999998</v>
      </c>
      <c r="G115" s="97" t="s">
        <v>216</v>
      </c>
    </row>
    <row r="116" spans="1:8">
      <c r="A116" s="94">
        <v>11</v>
      </c>
      <c r="B116" s="114" t="s">
        <v>217</v>
      </c>
      <c r="C116" s="115">
        <v>10</v>
      </c>
      <c r="D116" s="78">
        <v>183</v>
      </c>
      <c r="E116" s="78">
        <f t="shared" si="17"/>
        <v>1830</v>
      </c>
      <c r="F116" s="78">
        <f t="shared" si="18"/>
        <v>2089.8599999999997</v>
      </c>
      <c r="G116" s="97" t="s">
        <v>218</v>
      </c>
    </row>
    <row r="117" spans="1:8">
      <c r="A117" s="94">
        <v>12</v>
      </c>
      <c r="B117" s="114" t="s">
        <v>219</v>
      </c>
      <c r="C117" s="115">
        <v>150</v>
      </c>
      <c r="D117" s="78">
        <v>24.43</v>
      </c>
      <c r="E117" s="78">
        <f t="shared" si="17"/>
        <v>3664.5</v>
      </c>
      <c r="F117" s="78">
        <f t="shared" si="18"/>
        <v>4184.8589999999995</v>
      </c>
      <c r="G117" s="97" t="s">
        <v>220</v>
      </c>
    </row>
    <row r="118" spans="1:8">
      <c r="A118" s="94">
        <v>13</v>
      </c>
      <c r="B118" s="114" t="s">
        <v>221</v>
      </c>
      <c r="C118" s="115">
        <v>2</v>
      </c>
      <c r="D118" s="78">
        <v>84.96</v>
      </c>
      <c r="E118" s="78">
        <f t="shared" si="17"/>
        <v>169.92</v>
      </c>
      <c r="F118" s="78">
        <f t="shared" si="18"/>
        <v>194.04863999999998</v>
      </c>
      <c r="G118" s="97" t="s">
        <v>222</v>
      </c>
    </row>
    <row r="119" spans="1:8">
      <c r="A119" s="94">
        <v>14</v>
      </c>
      <c r="B119" s="114" t="s">
        <v>223</v>
      </c>
      <c r="C119" s="115">
        <v>1</v>
      </c>
      <c r="D119" s="78">
        <v>2925</v>
      </c>
      <c r="E119" s="78">
        <f t="shared" si="17"/>
        <v>2925</v>
      </c>
      <c r="F119" s="78">
        <f t="shared" si="18"/>
        <v>3340.35</v>
      </c>
      <c r="G119" s="97" t="s">
        <v>204</v>
      </c>
    </row>
    <row r="120" spans="1:8">
      <c r="A120" s="94">
        <v>15</v>
      </c>
      <c r="B120" s="114" t="s">
        <v>224</v>
      </c>
      <c r="C120" s="115">
        <v>3</v>
      </c>
      <c r="D120" s="78">
        <v>183</v>
      </c>
      <c r="E120" s="78">
        <f t="shared" si="17"/>
        <v>549</v>
      </c>
      <c r="F120" s="78">
        <f t="shared" si="18"/>
        <v>626.95799999999997</v>
      </c>
      <c r="G120" s="97" t="s">
        <v>225</v>
      </c>
    </row>
    <row r="121" spans="1:8">
      <c r="A121" s="94">
        <v>16</v>
      </c>
      <c r="B121" s="114" t="s">
        <v>226</v>
      </c>
      <c r="C121" s="115">
        <v>4</v>
      </c>
      <c r="D121" s="78">
        <v>312</v>
      </c>
      <c r="E121" s="78">
        <f t="shared" si="17"/>
        <v>1248</v>
      </c>
      <c r="F121" s="78">
        <f t="shared" si="18"/>
        <v>1425.2159999999999</v>
      </c>
      <c r="G121" s="97" t="s">
        <v>227</v>
      </c>
    </row>
    <row r="122" spans="1:8">
      <c r="A122" s="94">
        <v>17</v>
      </c>
      <c r="B122" s="114" t="s">
        <v>252</v>
      </c>
      <c r="C122" s="115">
        <v>1</v>
      </c>
      <c r="D122" s="78">
        <v>2043</v>
      </c>
      <c r="E122" s="78">
        <f t="shared" si="17"/>
        <v>2043</v>
      </c>
      <c r="F122" s="78">
        <f t="shared" si="18"/>
        <v>2333.1059999999998</v>
      </c>
      <c r="G122" s="97" t="s">
        <v>253</v>
      </c>
    </row>
    <row r="123" spans="1:8">
      <c r="A123" s="94">
        <v>18</v>
      </c>
      <c r="B123" s="114" t="s">
        <v>936</v>
      </c>
      <c r="C123" s="115">
        <v>1</v>
      </c>
      <c r="D123" s="78">
        <v>125586</v>
      </c>
      <c r="E123" s="78">
        <f t="shared" si="17"/>
        <v>125586</v>
      </c>
      <c r="F123" s="78">
        <f t="shared" si="18"/>
        <v>143419.212</v>
      </c>
      <c r="G123" s="97"/>
    </row>
    <row r="124" spans="1:8">
      <c r="A124" s="94">
        <v>19</v>
      </c>
      <c r="B124" s="114" t="s">
        <v>246</v>
      </c>
      <c r="C124" s="115">
        <v>1</v>
      </c>
      <c r="D124" s="78">
        <v>396</v>
      </c>
      <c r="E124" s="78">
        <f t="shared" si="17"/>
        <v>396</v>
      </c>
      <c r="F124" s="78">
        <f t="shared" si="18"/>
        <v>452.23199999999997</v>
      </c>
      <c r="G124" s="97" t="s">
        <v>247</v>
      </c>
    </row>
    <row r="125" spans="1:8">
      <c r="A125" s="94">
        <v>20</v>
      </c>
      <c r="B125" s="116" t="s">
        <v>248</v>
      </c>
      <c r="C125" s="117">
        <v>1</v>
      </c>
      <c r="D125" s="87">
        <v>780</v>
      </c>
      <c r="E125" s="87">
        <f t="shared" si="17"/>
        <v>780</v>
      </c>
      <c r="F125" s="87">
        <f t="shared" si="18"/>
        <v>890.75999999999988</v>
      </c>
      <c r="G125" s="98" t="s">
        <v>249</v>
      </c>
    </row>
    <row r="126" spans="1:8">
      <c r="A126" s="93"/>
      <c r="B126" s="80" t="s">
        <v>254</v>
      </c>
      <c r="C126" s="81"/>
      <c r="D126" s="82" t="s">
        <v>228</v>
      </c>
      <c r="E126" s="83">
        <f>SUM(E127:E153)</f>
        <v>69963.75052999999</v>
      </c>
      <c r="F126" s="83">
        <f t="shared" ref="F126:H126" si="19">SUM(F127:F153)</f>
        <v>79898.603105260001</v>
      </c>
      <c r="G126" s="83">
        <f t="shared" si="19"/>
        <v>0</v>
      </c>
      <c r="H126" s="83">
        <f t="shared" si="19"/>
        <v>0</v>
      </c>
    </row>
    <row r="127" spans="1:8">
      <c r="A127" s="94">
        <v>1</v>
      </c>
      <c r="B127" s="114" t="s">
        <v>255</v>
      </c>
      <c r="C127" s="115">
        <v>1</v>
      </c>
      <c r="D127" s="78">
        <v>15318.29</v>
      </c>
      <c r="E127" s="78">
        <f t="shared" ref="E127:E153" si="20">(C127*D127)</f>
        <v>15318.29</v>
      </c>
      <c r="F127" s="78">
        <f t="shared" ref="F127:F153" si="21">(E127*1.142)</f>
        <v>17493.48718</v>
      </c>
      <c r="G127" s="97" t="s">
        <v>256</v>
      </c>
    </row>
    <row r="128" spans="1:8">
      <c r="A128" s="94">
        <v>2</v>
      </c>
      <c r="B128" s="114" t="s">
        <v>257</v>
      </c>
      <c r="C128" s="115">
        <v>1</v>
      </c>
      <c r="D128" s="78">
        <v>1056</v>
      </c>
      <c r="E128" s="78">
        <f t="shared" si="20"/>
        <v>1056</v>
      </c>
      <c r="F128" s="78">
        <f t="shared" si="21"/>
        <v>1205.952</v>
      </c>
      <c r="G128" s="97" t="s">
        <v>204</v>
      </c>
    </row>
    <row r="129" spans="1:7">
      <c r="A129" s="94">
        <v>3</v>
      </c>
      <c r="B129" s="114" t="s">
        <v>938</v>
      </c>
      <c r="C129" s="115">
        <v>1</v>
      </c>
      <c r="D129" s="78">
        <v>4884.7905300000002</v>
      </c>
      <c r="E129" s="78">
        <f t="shared" si="20"/>
        <v>4884.7905300000002</v>
      </c>
      <c r="F129" s="78">
        <f t="shared" si="21"/>
        <v>5578.4307852599995</v>
      </c>
      <c r="G129" s="97" t="s">
        <v>979</v>
      </c>
    </row>
    <row r="130" spans="1:7">
      <c r="A130" s="94">
        <v>4</v>
      </c>
      <c r="B130" s="114" t="s">
        <v>258</v>
      </c>
      <c r="C130" s="115">
        <v>1</v>
      </c>
      <c r="D130" s="78">
        <v>1740</v>
      </c>
      <c r="E130" s="78">
        <f t="shared" si="20"/>
        <v>1740</v>
      </c>
      <c r="F130" s="78">
        <f t="shared" si="21"/>
        <v>1987.08</v>
      </c>
      <c r="G130" s="97" t="s">
        <v>259</v>
      </c>
    </row>
    <row r="131" spans="1:7">
      <c r="A131" s="94">
        <v>5</v>
      </c>
      <c r="B131" s="114" t="s">
        <v>260</v>
      </c>
      <c r="C131" s="115">
        <v>1</v>
      </c>
      <c r="D131" s="78">
        <v>497.28</v>
      </c>
      <c r="E131" s="78">
        <f t="shared" si="20"/>
        <v>497.28</v>
      </c>
      <c r="F131" s="78">
        <f t="shared" si="21"/>
        <v>567.89375999999993</v>
      </c>
      <c r="G131" s="97" t="s">
        <v>261</v>
      </c>
    </row>
    <row r="132" spans="1:7">
      <c r="A132" s="94">
        <v>6</v>
      </c>
      <c r="B132" s="114" t="s">
        <v>262</v>
      </c>
      <c r="C132" s="115">
        <v>1</v>
      </c>
      <c r="D132" s="78">
        <v>8100</v>
      </c>
      <c r="E132" s="78">
        <f t="shared" si="20"/>
        <v>8100</v>
      </c>
      <c r="F132" s="78">
        <f t="shared" si="21"/>
        <v>9250.1999999999989</v>
      </c>
      <c r="G132" s="97" t="s">
        <v>263</v>
      </c>
    </row>
    <row r="133" spans="1:7">
      <c r="A133" s="94">
        <v>7</v>
      </c>
      <c r="B133" s="114" t="s">
        <v>937</v>
      </c>
      <c r="C133" s="115">
        <v>1</v>
      </c>
      <c r="D133" s="78">
        <v>1500</v>
      </c>
      <c r="E133" s="78">
        <f t="shared" ref="E133" si="22">(C133*D133)</f>
        <v>1500</v>
      </c>
      <c r="F133" s="78">
        <f t="shared" si="21"/>
        <v>1712.9999999999998</v>
      </c>
      <c r="G133" s="97"/>
    </row>
    <row r="134" spans="1:7">
      <c r="A134" s="94">
        <v>8</v>
      </c>
      <c r="B134" s="114" t="s">
        <v>264</v>
      </c>
      <c r="C134" s="115">
        <v>1</v>
      </c>
      <c r="D134" s="78">
        <v>12009</v>
      </c>
      <c r="E134" s="78">
        <f t="shared" si="20"/>
        <v>12009</v>
      </c>
      <c r="F134" s="78">
        <f t="shared" si="21"/>
        <v>13714.277999999998</v>
      </c>
      <c r="G134" s="97" t="s">
        <v>204</v>
      </c>
    </row>
    <row r="135" spans="1:7">
      <c r="A135" s="94">
        <v>9</v>
      </c>
      <c r="B135" s="114" t="s">
        <v>265</v>
      </c>
      <c r="C135" s="115">
        <v>1</v>
      </c>
      <c r="D135" s="78">
        <v>1176</v>
      </c>
      <c r="E135" s="78">
        <f t="shared" si="20"/>
        <v>1176</v>
      </c>
      <c r="F135" s="78">
        <f t="shared" si="21"/>
        <v>1342.992</v>
      </c>
      <c r="G135" s="97" t="s">
        <v>204</v>
      </c>
    </row>
    <row r="136" spans="1:7">
      <c r="A136" s="94">
        <v>10</v>
      </c>
      <c r="B136" s="114" t="s">
        <v>266</v>
      </c>
      <c r="C136" s="115">
        <v>1</v>
      </c>
      <c r="D136" s="78">
        <v>361</v>
      </c>
      <c r="E136" s="78">
        <f t="shared" si="20"/>
        <v>361</v>
      </c>
      <c r="F136" s="78">
        <f t="shared" si="21"/>
        <v>412.26199999999994</v>
      </c>
      <c r="G136" s="97"/>
    </row>
    <row r="137" spans="1:7">
      <c r="A137" s="94">
        <v>11</v>
      </c>
      <c r="B137" s="114" t="s">
        <v>267</v>
      </c>
      <c r="C137" s="115">
        <v>1</v>
      </c>
      <c r="D137" s="78">
        <v>1386.64</v>
      </c>
      <c r="E137" s="78">
        <f t="shared" si="20"/>
        <v>1386.64</v>
      </c>
      <c r="F137" s="78">
        <f t="shared" si="21"/>
        <v>1583.54288</v>
      </c>
      <c r="G137" s="97" t="s">
        <v>268</v>
      </c>
    </row>
    <row r="138" spans="1:7">
      <c r="A138" s="94">
        <v>12</v>
      </c>
      <c r="B138" s="114" t="s">
        <v>211</v>
      </c>
      <c r="C138" s="115">
        <v>2</v>
      </c>
      <c r="D138" s="78">
        <v>103.2</v>
      </c>
      <c r="E138" s="78">
        <f t="shared" si="20"/>
        <v>206.4</v>
      </c>
      <c r="F138" s="78">
        <f t="shared" si="21"/>
        <v>235.7088</v>
      </c>
      <c r="G138" s="97" t="s">
        <v>212</v>
      </c>
    </row>
    <row r="139" spans="1:7">
      <c r="A139" s="94">
        <v>13</v>
      </c>
      <c r="B139" s="114" t="s">
        <v>209</v>
      </c>
      <c r="C139" s="115">
        <v>2</v>
      </c>
      <c r="D139" s="78">
        <v>205.26</v>
      </c>
      <c r="E139" s="78">
        <f t="shared" si="20"/>
        <v>410.52</v>
      </c>
      <c r="F139" s="78">
        <f t="shared" si="21"/>
        <v>468.81383999999991</v>
      </c>
      <c r="G139" s="97" t="s">
        <v>210</v>
      </c>
    </row>
    <row r="140" spans="1:7">
      <c r="A140" s="94">
        <v>14</v>
      </c>
      <c r="B140" s="114" t="s">
        <v>215</v>
      </c>
      <c r="C140" s="115">
        <v>2</v>
      </c>
      <c r="D140" s="78">
        <v>1626</v>
      </c>
      <c r="E140" s="78">
        <f t="shared" si="20"/>
        <v>3252</v>
      </c>
      <c r="F140" s="78">
        <f t="shared" si="21"/>
        <v>3713.7839999999997</v>
      </c>
      <c r="G140" s="97" t="s">
        <v>216</v>
      </c>
    </row>
    <row r="141" spans="1:7">
      <c r="A141" s="94">
        <v>15</v>
      </c>
      <c r="B141" s="114" t="s">
        <v>269</v>
      </c>
      <c r="C141" s="115">
        <v>11</v>
      </c>
      <c r="D141" s="78">
        <v>233.73</v>
      </c>
      <c r="E141" s="78">
        <f t="shared" si="20"/>
        <v>2571.0299999999997</v>
      </c>
      <c r="F141" s="78">
        <f t="shared" si="21"/>
        <v>2936.1162599999993</v>
      </c>
      <c r="G141" s="97" t="s">
        <v>270</v>
      </c>
    </row>
    <row r="142" spans="1:7">
      <c r="A142" s="94">
        <v>16</v>
      </c>
      <c r="B142" s="114" t="s">
        <v>271</v>
      </c>
      <c r="C142" s="115">
        <v>7</v>
      </c>
      <c r="D142" s="78">
        <v>125.11</v>
      </c>
      <c r="E142" s="78">
        <f t="shared" si="20"/>
        <v>875.77</v>
      </c>
      <c r="F142" s="78">
        <f t="shared" si="21"/>
        <v>1000.1293399999998</v>
      </c>
      <c r="G142" s="97" t="s">
        <v>272</v>
      </c>
    </row>
    <row r="143" spans="1:7">
      <c r="A143" s="94">
        <v>17</v>
      </c>
      <c r="B143" s="114" t="s">
        <v>273</v>
      </c>
      <c r="C143" s="115">
        <v>1</v>
      </c>
      <c r="D143" s="78">
        <v>174.56</v>
      </c>
      <c r="E143" s="78">
        <f t="shared" si="20"/>
        <v>174.56</v>
      </c>
      <c r="F143" s="78">
        <f t="shared" si="21"/>
        <v>199.34751999999997</v>
      </c>
      <c r="G143" s="97" t="s">
        <v>274</v>
      </c>
    </row>
    <row r="144" spans="1:7">
      <c r="A144" s="94">
        <v>18</v>
      </c>
      <c r="B144" s="114" t="s">
        <v>275</v>
      </c>
      <c r="C144" s="115">
        <v>1</v>
      </c>
      <c r="D144" s="78">
        <v>204.32</v>
      </c>
      <c r="E144" s="78">
        <f t="shared" si="20"/>
        <v>204.32</v>
      </c>
      <c r="F144" s="78">
        <f t="shared" si="21"/>
        <v>233.33343999999997</v>
      </c>
      <c r="G144" s="97" t="s">
        <v>276</v>
      </c>
    </row>
    <row r="145" spans="1:8">
      <c r="A145" s="94">
        <v>19</v>
      </c>
      <c r="B145" s="114" t="s">
        <v>277</v>
      </c>
      <c r="C145" s="115">
        <v>1</v>
      </c>
      <c r="D145" s="78">
        <v>235.5</v>
      </c>
      <c r="E145" s="78">
        <f t="shared" si="20"/>
        <v>235.5</v>
      </c>
      <c r="F145" s="78">
        <f t="shared" si="21"/>
        <v>268.94099999999997</v>
      </c>
      <c r="G145" s="97" t="s">
        <v>278</v>
      </c>
    </row>
    <row r="146" spans="1:8">
      <c r="A146" s="94">
        <v>20</v>
      </c>
      <c r="B146" s="114" t="s">
        <v>279</v>
      </c>
      <c r="C146" s="115">
        <v>1</v>
      </c>
      <c r="D146" s="78">
        <v>40.799999999999997</v>
      </c>
      <c r="E146" s="78">
        <f t="shared" si="20"/>
        <v>40.799999999999997</v>
      </c>
      <c r="F146" s="78">
        <f t="shared" si="21"/>
        <v>46.593599999999995</v>
      </c>
      <c r="G146" s="97" t="s">
        <v>280</v>
      </c>
    </row>
    <row r="147" spans="1:8">
      <c r="A147" s="94">
        <v>21</v>
      </c>
      <c r="B147" s="114" t="s">
        <v>281</v>
      </c>
      <c r="C147" s="115">
        <v>1</v>
      </c>
      <c r="D147" s="78">
        <v>93</v>
      </c>
      <c r="E147" s="78">
        <f t="shared" si="20"/>
        <v>93</v>
      </c>
      <c r="F147" s="78">
        <f t="shared" si="21"/>
        <v>106.20599999999999</v>
      </c>
      <c r="G147" s="97" t="s">
        <v>282</v>
      </c>
    </row>
    <row r="148" spans="1:8">
      <c r="A148" s="94">
        <v>22</v>
      </c>
      <c r="B148" s="114" t="s">
        <v>283</v>
      </c>
      <c r="C148" s="115">
        <v>1</v>
      </c>
      <c r="D148" s="78">
        <v>124.5</v>
      </c>
      <c r="E148" s="78">
        <f t="shared" si="20"/>
        <v>124.5</v>
      </c>
      <c r="F148" s="78">
        <f t="shared" si="21"/>
        <v>142.179</v>
      </c>
      <c r="G148" s="97" t="s">
        <v>284</v>
      </c>
    </row>
    <row r="149" spans="1:8">
      <c r="A149" s="94">
        <v>23</v>
      </c>
      <c r="B149" s="114" t="s">
        <v>285</v>
      </c>
      <c r="C149" s="115">
        <v>1</v>
      </c>
      <c r="D149" s="78">
        <v>73.5</v>
      </c>
      <c r="E149" s="78">
        <f t="shared" si="20"/>
        <v>73.5</v>
      </c>
      <c r="F149" s="78">
        <f t="shared" si="21"/>
        <v>83.936999999999998</v>
      </c>
      <c r="G149" s="97" t="s">
        <v>286</v>
      </c>
    </row>
    <row r="150" spans="1:8">
      <c r="A150" s="94">
        <v>24</v>
      </c>
      <c r="B150" s="114" t="s">
        <v>224</v>
      </c>
      <c r="C150" s="115">
        <v>4</v>
      </c>
      <c r="D150" s="78">
        <v>183</v>
      </c>
      <c r="E150" s="78">
        <f t="shared" si="20"/>
        <v>732</v>
      </c>
      <c r="F150" s="78">
        <f t="shared" si="21"/>
        <v>835.94399999999996</v>
      </c>
      <c r="G150" s="97" t="s">
        <v>225</v>
      </c>
    </row>
    <row r="151" spans="1:8">
      <c r="A151" s="94">
        <v>25</v>
      </c>
      <c r="B151" s="114" t="s">
        <v>287</v>
      </c>
      <c r="C151" s="115">
        <v>2</v>
      </c>
      <c r="D151" s="78">
        <v>138.13999999999999</v>
      </c>
      <c r="E151" s="78">
        <f t="shared" si="20"/>
        <v>276.27999999999997</v>
      </c>
      <c r="F151" s="78">
        <f t="shared" si="21"/>
        <v>315.51175999999992</v>
      </c>
      <c r="G151" s="97" t="s">
        <v>288</v>
      </c>
    </row>
    <row r="152" spans="1:8">
      <c r="A152" s="94">
        <v>26</v>
      </c>
      <c r="B152" s="114" t="s">
        <v>289</v>
      </c>
      <c r="C152" s="115">
        <v>1</v>
      </c>
      <c r="D152" s="78">
        <v>1968.52</v>
      </c>
      <c r="E152" s="78">
        <f t="shared" si="20"/>
        <v>1968.52</v>
      </c>
      <c r="F152" s="78">
        <f t="shared" si="21"/>
        <v>2248.0498399999997</v>
      </c>
      <c r="G152" s="97" t="s">
        <v>290</v>
      </c>
    </row>
    <row r="153" spans="1:8">
      <c r="A153" s="94">
        <v>27</v>
      </c>
      <c r="B153" s="116" t="s">
        <v>291</v>
      </c>
      <c r="C153" s="117">
        <v>1</v>
      </c>
      <c r="D153" s="78">
        <v>10696.05</v>
      </c>
      <c r="E153" s="87">
        <f t="shared" si="20"/>
        <v>10696.05</v>
      </c>
      <c r="F153" s="87">
        <f t="shared" si="21"/>
        <v>12214.889099999999</v>
      </c>
      <c r="G153" s="97" t="s">
        <v>204</v>
      </c>
    </row>
    <row r="154" spans="1:8">
      <c r="A154" s="93"/>
      <c r="B154" s="80" t="s">
        <v>292</v>
      </c>
      <c r="C154" s="81"/>
      <c r="D154" s="82" t="s">
        <v>228</v>
      </c>
      <c r="E154" s="83">
        <f>SUM(E155:E170)</f>
        <v>436051.46</v>
      </c>
      <c r="F154" s="83">
        <f t="shared" ref="F154:H154" si="23">SUM(F155:F170)</f>
        <v>497970.76731999993</v>
      </c>
      <c r="G154" s="83">
        <f t="shared" si="23"/>
        <v>0</v>
      </c>
      <c r="H154" s="83">
        <f t="shared" si="23"/>
        <v>0</v>
      </c>
    </row>
    <row r="155" spans="1:8">
      <c r="A155" s="94">
        <v>1</v>
      </c>
      <c r="B155" s="114" t="s">
        <v>293</v>
      </c>
      <c r="C155" s="115">
        <v>1</v>
      </c>
      <c r="D155" s="78">
        <v>225199.07</v>
      </c>
      <c r="E155" s="78">
        <f t="shared" ref="E155:E170" si="24">(C155*D155)</f>
        <v>225199.07</v>
      </c>
      <c r="F155" s="78">
        <f t="shared" ref="F155:F170" si="25">(E155*1.142)</f>
        <v>257177.33794</v>
      </c>
      <c r="G155" s="97" t="s">
        <v>294</v>
      </c>
    </row>
    <row r="156" spans="1:8">
      <c r="A156" s="94">
        <v>2</v>
      </c>
      <c r="B156" s="114" t="s">
        <v>201</v>
      </c>
      <c r="C156" s="115">
        <v>1</v>
      </c>
      <c r="D156" s="78">
        <v>150</v>
      </c>
      <c r="E156" s="78">
        <f t="shared" si="24"/>
        <v>150</v>
      </c>
      <c r="F156" s="78">
        <f t="shared" si="25"/>
        <v>171.29999999999998</v>
      </c>
      <c r="G156" s="97" t="s">
        <v>202</v>
      </c>
    </row>
    <row r="157" spans="1:8">
      <c r="A157" s="94">
        <v>3</v>
      </c>
      <c r="B157" s="114" t="s">
        <v>965</v>
      </c>
      <c r="C157" s="115">
        <v>1</v>
      </c>
      <c r="D157" s="78">
        <v>40611</v>
      </c>
      <c r="E157" s="78">
        <f t="shared" ref="E157" si="26">(C157*D157)</f>
        <v>40611</v>
      </c>
      <c r="F157" s="78">
        <f t="shared" si="25"/>
        <v>46377.761999999995</v>
      </c>
      <c r="G157" s="97" t="s">
        <v>966</v>
      </c>
    </row>
    <row r="158" spans="1:8">
      <c r="A158" s="94">
        <v>4</v>
      </c>
      <c r="B158" s="114" t="s">
        <v>203</v>
      </c>
      <c r="C158" s="115">
        <v>3</v>
      </c>
      <c r="D158" s="78">
        <v>7222.5</v>
      </c>
      <c r="E158" s="78">
        <f t="shared" si="24"/>
        <v>21667.5</v>
      </c>
      <c r="F158" s="78">
        <f t="shared" si="25"/>
        <v>24744.284999999996</v>
      </c>
      <c r="G158" s="97"/>
    </row>
    <row r="159" spans="1:8">
      <c r="A159" s="94">
        <v>5</v>
      </c>
      <c r="B159" s="114" t="s">
        <v>924</v>
      </c>
      <c r="C159" s="115">
        <v>1</v>
      </c>
      <c r="D159" s="78">
        <v>117000</v>
      </c>
      <c r="E159" s="78">
        <f t="shared" si="24"/>
        <v>117000</v>
      </c>
      <c r="F159" s="78">
        <f t="shared" si="25"/>
        <v>133614</v>
      </c>
      <c r="G159" s="97" t="s">
        <v>204</v>
      </c>
    </row>
    <row r="160" spans="1:8">
      <c r="A160" s="94">
        <v>6</v>
      </c>
      <c r="B160" s="114" t="s">
        <v>207</v>
      </c>
      <c r="C160" s="115">
        <v>2</v>
      </c>
      <c r="D160" s="78">
        <v>104.25</v>
      </c>
      <c r="E160" s="78">
        <f t="shared" si="24"/>
        <v>208.5</v>
      </c>
      <c r="F160" s="78">
        <f t="shared" si="25"/>
        <v>238.10699999999997</v>
      </c>
      <c r="G160" s="97" t="s">
        <v>208</v>
      </c>
    </row>
    <row r="161" spans="1:8">
      <c r="A161" s="94">
        <v>7</v>
      </c>
      <c r="B161" s="114" t="s">
        <v>209</v>
      </c>
      <c r="C161" s="115">
        <v>12</v>
      </c>
      <c r="D161" s="78">
        <v>205.26</v>
      </c>
      <c r="E161" s="78">
        <f t="shared" si="24"/>
        <v>2463.12</v>
      </c>
      <c r="F161" s="78">
        <f t="shared" si="25"/>
        <v>2812.8830399999997</v>
      </c>
      <c r="G161" s="97" t="s">
        <v>210</v>
      </c>
    </row>
    <row r="162" spans="1:8">
      <c r="A162" s="94">
        <v>8</v>
      </c>
      <c r="B162" s="114" t="s">
        <v>211</v>
      </c>
      <c r="C162" s="115">
        <v>10</v>
      </c>
      <c r="D162" s="78">
        <v>103.2</v>
      </c>
      <c r="E162" s="78">
        <f t="shared" si="24"/>
        <v>1032</v>
      </c>
      <c r="F162" s="78">
        <f t="shared" si="25"/>
        <v>1178.5439999999999</v>
      </c>
      <c r="G162" s="97" t="s">
        <v>212</v>
      </c>
    </row>
    <row r="163" spans="1:8">
      <c r="A163" s="94">
        <v>9</v>
      </c>
      <c r="B163" s="114" t="s">
        <v>215</v>
      </c>
      <c r="C163" s="115">
        <v>10</v>
      </c>
      <c r="D163" s="78">
        <v>1626</v>
      </c>
      <c r="E163" s="78">
        <f t="shared" si="24"/>
        <v>16260</v>
      </c>
      <c r="F163" s="78">
        <f t="shared" si="25"/>
        <v>18568.919999999998</v>
      </c>
      <c r="G163" s="97" t="s">
        <v>216</v>
      </c>
    </row>
    <row r="164" spans="1:8">
      <c r="A164" s="94">
        <v>10</v>
      </c>
      <c r="B164" s="114" t="s">
        <v>217</v>
      </c>
      <c r="C164" s="115">
        <v>8</v>
      </c>
      <c r="D164" s="78">
        <v>183</v>
      </c>
      <c r="E164" s="78">
        <f t="shared" si="24"/>
        <v>1464</v>
      </c>
      <c r="F164" s="78">
        <f t="shared" si="25"/>
        <v>1671.8879999999999</v>
      </c>
      <c r="G164" s="97" t="s">
        <v>218</v>
      </c>
    </row>
    <row r="165" spans="1:8">
      <c r="A165" s="94">
        <v>11</v>
      </c>
      <c r="B165" s="114" t="s">
        <v>224</v>
      </c>
      <c r="C165" s="115">
        <v>5</v>
      </c>
      <c r="D165" s="78">
        <v>183</v>
      </c>
      <c r="E165" s="78">
        <f t="shared" si="24"/>
        <v>915</v>
      </c>
      <c r="F165" s="78">
        <f t="shared" si="25"/>
        <v>1044.9299999999998</v>
      </c>
      <c r="G165" s="97" t="s">
        <v>225</v>
      </c>
    </row>
    <row r="166" spans="1:8">
      <c r="A166" s="94">
        <v>12</v>
      </c>
      <c r="B166" s="114" t="s">
        <v>226</v>
      </c>
      <c r="C166" s="115">
        <v>5</v>
      </c>
      <c r="D166" s="78">
        <v>312</v>
      </c>
      <c r="E166" s="78">
        <f t="shared" si="24"/>
        <v>1560</v>
      </c>
      <c r="F166" s="78">
        <f t="shared" si="25"/>
        <v>1781.5199999999998</v>
      </c>
      <c r="G166" s="97" t="s">
        <v>227</v>
      </c>
    </row>
    <row r="167" spans="1:8">
      <c r="A167" s="94">
        <v>13</v>
      </c>
      <c r="B167" s="114" t="s">
        <v>213</v>
      </c>
      <c r="C167" s="115">
        <v>1</v>
      </c>
      <c r="D167" s="78">
        <v>693</v>
      </c>
      <c r="E167" s="78">
        <f t="shared" si="24"/>
        <v>693</v>
      </c>
      <c r="F167" s="78">
        <f t="shared" si="25"/>
        <v>791.40599999999995</v>
      </c>
      <c r="G167" s="97" t="s">
        <v>214</v>
      </c>
    </row>
    <row r="168" spans="1:8">
      <c r="A168" s="94">
        <v>14</v>
      </c>
      <c r="B168" s="114" t="s">
        <v>223</v>
      </c>
      <c r="C168" s="115">
        <v>1</v>
      </c>
      <c r="D168" s="78">
        <v>2925</v>
      </c>
      <c r="E168" s="78">
        <f t="shared" si="24"/>
        <v>2925</v>
      </c>
      <c r="F168" s="78">
        <f t="shared" si="25"/>
        <v>3340.35</v>
      </c>
      <c r="G168" s="97" t="s">
        <v>204</v>
      </c>
    </row>
    <row r="169" spans="1:8">
      <c r="A169" s="94">
        <v>15</v>
      </c>
      <c r="B169" s="114" t="s">
        <v>205</v>
      </c>
      <c r="C169" s="115">
        <v>9</v>
      </c>
      <c r="D169" s="78">
        <v>26.53</v>
      </c>
      <c r="E169" s="78">
        <f t="shared" si="24"/>
        <v>238.77</v>
      </c>
      <c r="F169" s="78">
        <f t="shared" si="25"/>
        <v>272.67534000000001</v>
      </c>
      <c r="G169" s="97" t="s">
        <v>206</v>
      </c>
    </row>
    <row r="170" spans="1:8">
      <c r="A170" s="94">
        <v>16</v>
      </c>
      <c r="B170" s="116" t="s">
        <v>219</v>
      </c>
      <c r="C170" s="117">
        <v>150</v>
      </c>
      <c r="D170" s="87">
        <v>24.43</v>
      </c>
      <c r="E170" s="87">
        <f t="shared" si="24"/>
        <v>3664.5</v>
      </c>
      <c r="F170" s="87">
        <f t="shared" si="25"/>
        <v>4184.8589999999995</v>
      </c>
      <c r="G170" s="98" t="s">
        <v>220</v>
      </c>
    </row>
    <row r="171" spans="1:8">
      <c r="A171" s="93"/>
      <c r="B171" s="80" t="s">
        <v>295</v>
      </c>
      <c r="C171" s="81"/>
      <c r="D171" s="82" t="s">
        <v>228</v>
      </c>
      <c r="E171" s="83">
        <f>SUM(E172:E201)</f>
        <v>520065.50000000012</v>
      </c>
      <c r="F171" s="83">
        <f t="shared" ref="F171:H171" si="27">SUM(F172:F201)</f>
        <v>593914.80099999998</v>
      </c>
      <c r="G171" s="83">
        <f t="shared" si="27"/>
        <v>0</v>
      </c>
      <c r="H171" s="83">
        <f t="shared" si="27"/>
        <v>0</v>
      </c>
    </row>
    <row r="172" spans="1:8">
      <c r="A172" s="94">
        <v>1</v>
      </c>
      <c r="B172" s="114" t="s">
        <v>293</v>
      </c>
      <c r="C172" s="115">
        <v>1</v>
      </c>
      <c r="D172" s="78">
        <v>225199.07</v>
      </c>
      <c r="E172" s="78">
        <f t="shared" ref="E172:E201" si="28">(C172*D172)</f>
        <v>225199.07</v>
      </c>
      <c r="F172" s="78">
        <f t="shared" ref="F172:F201" si="29">(E172*1.142)</f>
        <v>257177.33794</v>
      </c>
      <c r="G172" s="97" t="s">
        <v>294</v>
      </c>
    </row>
    <row r="173" spans="1:8">
      <c r="A173" s="94">
        <v>2</v>
      </c>
      <c r="B173" s="114" t="s">
        <v>201</v>
      </c>
      <c r="C173" s="115">
        <v>1</v>
      </c>
      <c r="D173" s="78">
        <v>150</v>
      </c>
      <c r="E173" s="78">
        <f t="shared" si="28"/>
        <v>150</v>
      </c>
      <c r="F173" s="78">
        <f t="shared" si="29"/>
        <v>171.29999999999998</v>
      </c>
      <c r="G173" s="97" t="s">
        <v>202</v>
      </c>
    </row>
    <row r="174" spans="1:8">
      <c r="A174" s="94">
        <v>3</v>
      </c>
      <c r="B174" s="114" t="s">
        <v>963</v>
      </c>
      <c r="C174" s="115">
        <v>1</v>
      </c>
      <c r="D174" s="78">
        <v>47256</v>
      </c>
      <c r="E174" s="78">
        <f t="shared" si="28"/>
        <v>47256</v>
      </c>
      <c r="F174" s="78">
        <f t="shared" si="29"/>
        <v>53966.351999999999</v>
      </c>
      <c r="G174" s="97" t="s">
        <v>964</v>
      </c>
    </row>
    <row r="175" spans="1:8">
      <c r="A175" s="94">
        <v>4</v>
      </c>
      <c r="B175" s="114" t="s">
        <v>203</v>
      </c>
      <c r="C175" s="115">
        <v>3</v>
      </c>
      <c r="D175" s="78">
        <v>7222.5</v>
      </c>
      <c r="E175" s="78">
        <f t="shared" si="28"/>
        <v>21667.5</v>
      </c>
      <c r="F175" s="78">
        <f t="shared" si="29"/>
        <v>24744.284999999996</v>
      </c>
      <c r="G175" s="97"/>
    </row>
    <row r="176" spans="1:8">
      <c r="A176" s="94">
        <v>5</v>
      </c>
      <c r="B176" s="114" t="s">
        <v>207</v>
      </c>
      <c r="C176" s="115">
        <v>2</v>
      </c>
      <c r="D176" s="78">
        <v>104.25</v>
      </c>
      <c r="E176" s="78">
        <f t="shared" si="28"/>
        <v>208.5</v>
      </c>
      <c r="F176" s="78">
        <f t="shared" si="29"/>
        <v>238.10699999999997</v>
      </c>
      <c r="G176" s="97" t="s">
        <v>208</v>
      </c>
    </row>
    <row r="177" spans="1:7">
      <c r="A177" s="94">
        <v>6</v>
      </c>
      <c r="B177" s="114" t="s">
        <v>209</v>
      </c>
      <c r="C177" s="115">
        <v>28</v>
      </c>
      <c r="D177" s="78">
        <v>205.26</v>
      </c>
      <c r="E177" s="78">
        <f t="shared" si="28"/>
        <v>5747.28</v>
      </c>
      <c r="F177" s="78">
        <f t="shared" si="29"/>
        <v>6563.393759999999</v>
      </c>
      <c r="G177" s="97" t="s">
        <v>210</v>
      </c>
    </row>
    <row r="178" spans="1:7">
      <c r="A178" s="94">
        <v>7</v>
      </c>
      <c r="B178" s="114" t="s">
        <v>215</v>
      </c>
      <c r="C178" s="115">
        <v>9</v>
      </c>
      <c r="D178" s="78">
        <v>1626</v>
      </c>
      <c r="E178" s="78">
        <f t="shared" si="28"/>
        <v>14634</v>
      </c>
      <c r="F178" s="78">
        <f t="shared" si="29"/>
        <v>16712.027999999998</v>
      </c>
      <c r="G178" s="97" t="s">
        <v>216</v>
      </c>
    </row>
    <row r="179" spans="1:7">
      <c r="A179" s="94">
        <v>8</v>
      </c>
      <c r="B179" s="114" t="s">
        <v>217</v>
      </c>
      <c r="C179" s="115">
        <v>8</v>
      </c>
      <c r="D179" s="78">
        <v>183</v>
      </c>
      <c r="E179" s="78">
        <f t="shared" si="28"/>
        <v>1464</v>
      </c>
      <c r="F179" s="78">
        <f t="shared" si="29"/>
        <v>1671.8879999999999</v>
      </c>
      <c r="G179" s="97" t="s">
        <v>218</v>
      </c>
    </row>
    <row r="180" spans="1:7">
      <c r="A180" s="94">
        <v>9</v>
      </c>
      <c r="B180" s="114" t="s">
        <v>224</v>
      </c>
      <c r="C180" s="115">
        <v>9</v>
      </c>
      <c r="D180" s="78">
        <v>183</v>
      </c>
      <c r="E180" s="78">
        <f t="shared" si="28"/>
        <v>1647</v>
      </c>
      <c r="F180" s="78">
        <f t="shared" si="29"/>
        <v>1880.8739999999998</v>
      </c>
      <c r="G180" s="97" t="s">
        <v>225</v>
      </c>
    </row>
    <row r="181" spans="1:7">
      <c r="A181" s="94">
        <v>10</v>
      </c>
      <c r="B181" s="114" t="s">
        <v>226</v>
      </c>
      <c r="C181" s="115">
        <v>9</v>
      </c>
      <c r="D181" s="78">
        <v>312</v>
      </c>
      <c r="E181" s="78">
        <f t="shared" si="28"/>
        <v>2808</v>
      </c>
      <c r="F181" s="78">
        <f t="shared" si="29"/>
        <v>3206.7359999999999</v>
      </c>
      <c r="G181" s="97" t="s">
        <v>227</v>
      </c>
    </row>
    <row r="182" spans="1:7">
      <c r="A182" s="94">
        <v>11</v>
      </c>
      <c r="B182" s="114" t="s">
        <v>223</v>
      </c>
      <c r="C182" s="115">
        <v>1</v>
      </c>
      <c r="D182" s="78">
        <v>2925</v>
      </c>
      <c r="E182" s="78">
        <f t="shared" si="28"/>
        <v>2925</v>
      </c>
      <c r="F182" s="78">
        <f t="shared" si="29"/>
        <v>3340.35</v>
      </c>
      <c r="G182" s="97" t="s">
        <v>204</v>
      </c>
    </row>
    <row r="183" spans="1:7">
      <c r="A183" s="94">
        <v>12</v>
      </c>
      <c r="B183" s="114" t="s">
        <v>205</v>
      </c>
      <c r="C183" s="115">
        <v>9</v>
      </c>
      <c r="D183" s="78">
        <v>26.53</v>
      </c>
      <c r="E183" s="78">
        <f t="shared" si="28"/>
        <v>238.77</v>
      </c>
      <c r="F183" s="78">
        <f t="shared" si="29"/>
        <v>272.67534000000001</v>
      </c>
      <c r="G183" s="97" t="s">
        <v>206</v>
      </c>
    </row>
    <row r="184" spans="1:7">
      <c r="A184" s="94">
        <v>13</v>
      </c>
      <c r="B184" s="114" t="s">
        <v>219</v>
      </c>
      <c r="C184" s="115">
        <v>158</v>
      </c>
      <c r="D184" s="78">
        <v>24.43</v>
      </c>
      <c r="E184" s="78">
        <f t="shared" si="28"/>
        <v>3859.94</v>
      </c>
      <c r="F184" s="78">
        <f t="shared" si="29"/>
        <v>4408.0514800000001</v>
      </c>
      <c r="G184" s="97" t="s">
        <v>220</v>
      </c>
    </row>
    <row r="185" spans="1:7">
      <c r="A185" s="94">
        <v>14</v>
      </c>
      <c r="B185" s="114" t="s">
        <v>296</v>
      </c>
      <c r="C185" s="115">
        <v>2</v>
      </c>
      <c r="D185" s="78">
        <v>7596</v>
      </c>
      <c r="E185" s="78">
        <f t="shared" si="28"/>
        <v>15192</v>
      </c>
      <c r="F185" s="78">
        <f t="shared" si="29"/>
        <v>17349.263999999999</v>
      </c>
      <c r="G185" s="97" t="s">
        <v>297</v>
      </c>
    </row>
    <row r="186" spans="1:7">
      <c r="A186" s="94">
        <v>15</v>
      </c>
      <c r="B186" s="114" t="s">
        <v>298</v>
      </c>
      <c r="C186" s="115">
        <v>1</v>
      </c>
      <c r="D186" s="78">
        <v>1170</v>
      </c>
      <c r="E186" s="78">
        <f t="shared" si="28"/>
        <v>1170</v>
      </c>
      <c r="F186" s="78">
        <f t="shared" si="29"/>
        <v>1336.1399999999999</v>
      </c>
      <c r="G186" s="97" t="s">
        <v>299</v>
      </c>
    </row>
    <row r="187" spans="1:7">
      <c r="A187" s="94">
        <v>16</v>
      </c>
      <c r="B187" s="114" t="s">
        <v>300</v>
      </c>
      <c r="C187" s="115">
        <v>4</v>
      </c>
      <c r="D187" s="78">
        <v>104.88</v>
      </c>
      <c r="E187" s="78">
        <f t="shared" si="28"/>
        <v>419.52</v>
      </c>
      <c r="F187" s="78">
        <f t="shared" si="29"/>
        <v>479.09183999999993</v>
      </c>
      <c r="G187" s="97" t="s">
        <v>301</v>
      </c>
    </row>
    <row r="188" spans="1:7">
      <c r="A188" s="94">
        <v>17</v>
      </c>
      <c r="B188" s="114" t="s">
        <v>302</v>
      </c>
      <c r="C188" s="115">
        <v>6</v>
      </c>
      <c r="D188" s="78">
        <v>104.82</v>
      </c>
      <c r="E188" s="78">
        <f t="shared" si="28"/>
        <v>628.91999999999996</v>
      </c>
      <c r="F188" s="78">
        <f t="shared" si="29"/>
        <v>718.22663999999986</v>
      </c>
      <c r="G188" s="97" t="s">
        <v>303</v>
      </c>
    </row>
    <row r="189" spans="1:7">
      <c r="A189" s="94">
        <v>18</v>
      </c>
      <c r="B189" s="114" t="s">
        <v>211</v>
      </c>
      <c r="C189" s="115">
        <v>16</v>
      </c>
      <c r="D189" s="78">
        <v>103.2</v>
      </c>
      <c r="E189" s="78">
        <f t="shared" si="28"/>
        <v>1651.2</v>
      </c>
      <c r="F189" s="78">
        <f t="shared" si="29"/>
        <v>1885.6704</v>
      </c>
      <c r="G189" s="97" t="s">
        <v>212</v>
      </c>
    </row>
    <row r="190" spans="1:7">
      <c r="A190" s="94">
        <v>19</v>
      </c>
      <c r="B190" s="114" t="s">
        <v>221</v>
      </c>
      <c r="C190" s="115">
        <v>4</v>
      </c>
      <c r="D190" s="78">
        <v>84.96</v>
      </c>
      <c r="E190" s="78">
        <f t="shared" si="28"/>
        <v>339.84</v>
      </c>
      <c r="F190" s="78">
        <f t="shared" si="29"/>
        <v>388.09727999999996</v>
      </c>
      <c r="G190" s="97" t="s">
        <v>222</v>
      </c>
    </row>
    <row r="191" spans="1:7">
      <c r="A191" s="94">
        <v>20</v>
      </c>
      <c r="B191" s="114" t="s">
        <v>304</v>
      </c>
      <c r="C191" s="115">
        <v>2</v>
      </c>
      <c r="D191" s="78">
        <v>990</v>
      </c>
      <c r="E191" s="78">
        <f t="shared" si="28"/>
        <v>1980</v>
      </c>
      <c r="F191" s="78">
        <f t="shared" si="29"/>
        <v>2261.16</v>
      </c>
      <c r="G191" s="97" t="s">
        <v>305</v>
      </c>
    </row>
    <row r="192" spans="1:7">
      <c r="A192" s="94">
        <v>21</v>
      </c>
      <c r="B192" s="114" t="s">
        <v>306</v>
      </c>
      <c r="C192" s="115">
        <v>4</v>
      </c>
      <c r="D192" s="78">
        <v>63.49</v>
      </c>
      <c r="E192" s="78">
        <f t="shared" si="28"/>
        <v>253.96</v>
      </c>
      <c r="F192" s="78">
        <f t="shared" si="29"/>
        <v>290.02231999999998</v>
      </c>
      <c r="G192" s="97" t="s">
        <v>307</v>
      </c>
    </row>
    <row r="193" spans="1:8">
      <c r="A193" s="94">
        <v>22</v>
      </c>
      <c r="B193" s="114" t="s">
        <v>924</v>
      </c>
      <c r="C193" s="115">
        <v>1</v>
      </c>
      <c r="D193" s="78">
        <v>117000</v>
      </c>
      <c r="E193" s="78">
        <f t="shared" si="28"/>
        <v>117000</v>
      </c>
      <c r="F193" s="78">
        <f t="shared" si="29"/>
        <v>133614</v>
      </c>
      <c r="G193" s="97" t="s">
        <v>204</v>
      </c>
    </row>
    <row r="194" spans="1:8">
      <c r="A194" s="94">
        <v>23</v>
      </c>
      <c r="B194" s="114" t="s">
        <v>308</v>
      </c>
      <c r="C194" s="115">
        <v>2</v>
      </c>
      <c r="D194" s="78">
        <v>1260</v>
      </c>
      <c r="E194" s="78">
        <f t="shared" si="28"/>
        <v>2520</v>
      </c>
      <c r="F194" s="78">
        <f t="shared" si="29"/>
        <v>2877.8399999999997</v>
      </c>
      <c r="G194" s="97" t="s">
        <v>309</v>
      </c>
    </row>
    <row r="195" spans="1:8">
      <c r="A195" s="94">
        <v>24</v>
      </c>
      <c r="B195" s="114" t="s">
        <v>310</v>
      </c>
      <c r="C195" s="115">
        <v>2</v>
      </c>
      <c r="D195" s="78">
        <v>22143</v>
      </c>
      <c r="E195" s="78">
        <f t="shared" si="28"/>
        <v>44286</v>
      </c>
      <c r="F195" s="78">
        <f t="shared" si="29"/>
        <v>50574.611999999994</v>
      </c>
      <c r="G195" s="97" t="s">
        <v>204</v>
      </c>
    </row>
    <row r="196" spans="1:8">
      <c r="A196" s="94">
        <v>25</v>
      </c>
      <c r="B196" s="114" t="s">
        <v>213</v>
      </c>
      <c r="C196" s="115">
        <v>1</v>
      </c>
      <c r="D196" s="78">
        <v>693</v>
      </c>
      <c r="E196" s="78">
        <f t="shared" si="28"/>
        <v>693</v>
      </c>
      <c r="F196" s="78">
        <f t="shared" si="29"/>
        <v>791.40599999999995</v>
      </c>
      <c r="G196" s="97" t="s">
        <v>214</v>
      </c>
    </row>
    <row r="197" spans="1:8">
      <c r="A197" s="94">
        <v>26</v>
      </c>
      <c r="B197" s="114" t="s">
        <v>311</v>
      </c>
      <c r="C197" s="115">
        <v>1</v>
      </c>
      <c r="D197" s="78">
        <v>1590</v>
      </c>
      <c r="E197" s="78">
        <f t="shared" si="28"/>
        <v>1590</v>
      </c>
      <c r="F197" s="78">
        <f t="shared" si="29"/>
        <v>1815.7799999999997</v>
      </c>
      <c r="G197" s="97" t="s">
        <v>312</v>
      </c>
    </row>
    <row r="198" spans="1:8">
      <c r="A198" s="94">
        <v>27</v>
      </c>
      <c r="B198" s="114" t="s">
        <v>313</v>
      </c>
      <c r="C198" s="115">
        <v>2</v>
      </c>
      <c r="D198" s="78">
        <v>816</v>
      </c>
      <c r="E198" s="78">
        <f t="shared" si="28"/>
        <v>1632</v>
      </c>
      <c r="F198" s="78">
        <f t="shared" si="29"/>
        <v>1863.7439999999999</v>
      </c>
      <c r="G198" s="97" t="s">
        <v>314</v>
      </c>
    </row>
    <row r="199" spans="1:8">
      <c r="A199" s="94">
        <v>28</v>
      </c>
      <c r="B199" s="114" t="s">
        <v>315</v>
      </c>
      <c r="C199" s="115">
        <v>1</v>
      </c>
      <c r="D199" s="78">
        <v>1461</v>
      </c>
      <c r="E199" s="78">
        <f t="shared" si="28"/>
        <v>1461</v>
      </c>
      <c r="F199" s="78">
        <f t="shared" si="29"/>
        <v>1668.4619999999998</v>
      </c>
      <c r="G199" s="97" t="s">
        <v>316</v>
      </c>
    </row>
    <row r="200" spans="1:8">
      <c r="A200" s="94">
        <v>29</v>
      </c>
      <c r="B200" s="114" t="s">
        <v>246</v>
      </c>
      <c r="C200" s="115">
        <v>2</v>
      </c>
      <c r="D200" s="78">
        <v>396</v>
      </c>
      <c r="E200" s="78">
        <f t="shared" si="28"/>
        <v>792</v>
      </c>
      <c r="F200" s="78">
        <f t="shared" si="29"/>
        <v>904.46399999999994</v>
      </c>
      <c r="G200" s="97" t="s">
        <v>247</v>
      </c>
    </row>
    <row r="201" spans="1:8">
      <c r="A201" s="94">
        <v>30</v>
      </c>
      <c r="B201" s="114" t="s">
        <v>317</v>
      </c>
      <c r="C201" s="115">
        <v>1</v>
      </c>
      <c r="D201" s="78">
        <v>651</v>
      </c>
      <c r="E201" s="78">
        <f t="shared" si="28"/>
        <v>651</v>
      </c>
      <c r="F201" s="78">
        <f t="shared" si="29"/>
        <v>743.44199999999989</v>
      </c>
      <c r="G201" s="97" t="s">
        <v>318</v>
      </c>
    </row>
    <row r="202" spans="1:8">
      <c r="A202" s="93"/>
      <c r="B202" s="80" t="s">
        <v>319</v>
      </c>
      <c r="C202" s="81"/>
      <c r="D202" s="82" t="s">
        <v>228</v>
      </c>
      <c r="E202" s="83">
        <f>SUM(E203:E218)</f>
        <v>436051.46</v>
      </c>
      <c r="F202" s="83">
        <f t="shared" ref="F202:H202" si="30">SUM(F203:F218)</f>
        <v>497970.76731999993</v>
      </c>
      <c r="G202" s="83">
        <f t="shared" si="30"/>
        <v>0</v>
      </c>
      <c r="H202" s="83">
        <f t="shared" si="30"/>
        <v>0</v>
      </c>
    </row>
    <row r="203" spans="1:8">
      <c r="A203" s="94">
        <v>1</v>
      </c>
      <c r="B203" s="114" t="s">
        <v>293</v>
      </c>
      <c r="C203" s="115">
        <v>1</v>
      </c>
      <c r="D203" s="78">
        <v>225199.07</v>
      </c>
      <c r="E203" s="78">
        <f t="shared" ref="E203:E218" si="31">(C203*D203)</f>
        <v>225199.07</v>
      </c>
      <c r="F203" s="78">
        <f t="shared" ref="F203:F218" si="32">(E203*1.142)</f>
        <v>257177.33794</v>
      </c>
      <c r="G203" s="97" t="s">
        <v>294</v>
      </c>
    </row>
    <row r="204" spans="1:8">
      <c r="A204" s="94">
        <v>2</v>
      </c>
      <c r="B204" s="114" t="s">
        <v>201</v>
      </c>
      <c r="C204" s="115">
        <v>1</v>
      </c>
      <c r="D204" s="78">
        <v>150</v>
      </c>
      <c r="E204" s="78">
        <f t="shared" si="31"/>
        <v>150</v>
      </c>
      <c r="F204" s="78">
        <f t="shared" si="32"/>
        <v>171.29999999999998</v>
      </c>
      <c r="G204" s="97" t="s">
        <v>202</v>
      </c>
    </row>
    <row r="205" spans="1:8">
      <c r="A205" s="94">
        <v>3</v>
      </c>
      <c r="B205" s="114" t="s">
        <v>965</v>
      </c>
      <c r="C205" s="115">
        <v>1</v>
      </c>
      <c r="D205" s="78">
        <v>40611</v>
      </c>
      <c r="E205" s="78">
        <f t="shared" ref="E205" si="33">(C205*D205)</f>
        <v>40611</v>
      </c>
      <c r="F205" s="78">
        <f t="shared" si="32"/>
        <v>46377.761999999995</v>
      </c>
      <c r="G205" s="97" t="s">
        <v>966</v>
      </c>
    </row>
    <row r="206" spans="1:8">
      <c r="A206" s="94">
        <v>4</v>
      </c>
      <c r="B206" s="114" t="s">
        <v>203</v>
      </c>
      <c r="C206" s="115">
        <v>3</v>
      </c>
      <c r="D206" s="78">
        <v>7222.5</v>
      </c>
      <c r="E206" s="78">
        <f t="shared" si="31"/>
        <v>21667.5</v>
      </c>
      <c r="F206" s="78">
        <f t="shared" si="32"/>
        <v>24744.284999999996</v>
      </c>
      <c r="G206" s="97"/>
    </row>
    <row r="207" spans="1:8">
      <c r="A207" s="94">
        <v>5</v>
      </c>
      <c r="B207" s="114" t="s">
        <v>924</v>
      </c>
      <c r="C207" s="115">
        <v>1</v>
      </c>
      <c r="D207" s="78">
        <v>117000</v>
      </c>
      <c r="E207" s="78">
        <f t="shared" si="31"/>
        <v>117000</v>
      </c>
      <c r="F207" s="78">
        <f t="shared" si="32"/>
        <v>133614</v>
      </c>
      <c r="G207" s="97" t="s">
        <v>204</v>
      </c>
    </row>
    <row r="208" spans="1:8">
      <c r="A208" s="94">
        <v>6</v>
      </c>
      <c r="B208" s="114" t="s">
        <v>207</v>
      </c>
      <c r="C208" s="115">
        <v>2</v>
      </c>
      <c r="D208" s="78">
        <v>104.25</v>
      </c>
      <c r="E208" s="78">
        <f t="shared" si="31"/>
        <v>208.5</v>
      </c>
      <c r="F208" s="78">
        <f t="shared" si="32"/>
        <v>238.10699999999997</v>
      </c>
      <c r="G208" s="97" t="s">
        <v>208</v>
      </c>
    </row>
    <row r="209" spans="1:8">
      <c r="A209" s="94">
        <v>7</v>
      </c>
      <c r="B209" s="114" t="s">
        <v>209</v>
      </c>
      <c r="C209" s="115">
        <v>12</v>
      </c>
      <c r="D209" s="78">
        <v>205.26</v>
      </c>
      <c r="E209" s="78">
        <f t="shared" si="31"/>
        <v>2463.12</v>
      </c>
      <c r="F209" s="78">
        <f t="shared" si="32"/>
        <v>2812.8830399999997</v>
      </c>
      <c r="G209" s="97" t="s">
        <v>210</v>
      </c>
    </row>
    <row r="210" spans="1:8">
      <c r="A210" s="94">
        <v>8</v>
      </c>
      <c r="B210" s="114" t="s">
        <v>211</v>
      </c>
      <c r="C210" s="115">
        <v>10</v>
      </c>
      <c r="D210" s="78">
        <v>103.2</v>
      </c>
      <c r="E210" s="78">
        <f t="shared" si="31"/>
        <v>1032</v>
      </c>
      <c r="F210" s="78">
        <f t="shared" si="32"/>
        <v>1178.5439999999999</v>
      </c>
      <c r="G210" s="97" t="s">
        <v>212</v>
      </c>
    </row>
    <row r="211" spans="1:8">
      <c r="A211" s="94">
        <v>9</v>
      </c>
      <c r="B211" s="114" t="s">
        <v>215</v>
      </c>
      <c r="C211" s="115">
        <v>10</v>
      </c>
      <c r="D211" s="78">
        <v>1626</v>
      </c>
      <c r="E211" s="78">
        <f t="shared" si="31"/>
        <v>16260</v>
      </c>
      <c r="F211" s="78">
        <f t="shared" si="32"/>
        <v>18568.919999999998</v>
      </c>
      <c r="G211" s="97" t="s">
        <v>216</v>
      </c>
    </row>
    <row r="212" spans="1:8">
      <c r="A212" s="94">
        <v>10</v>
      </c>
      <c r="B212" s="114" t="s">
        <v>217</v>
      </c>
      <c r="C212" s="115">
        <v>8</v>
      </c>
      <c r="D212" s="78">
        <v>183</v>
      </c>
      <c r="E212" s="78">
        <f t="shared" si="31"/>
        <v>1464</v>
      </c>
      <c r="F212" s="78">
        <f t="shared" si="32"/>
        <v>1671.8879999999999</v>
      </c>
      <c r="G212" s="97" t="s">
        <v>218</v>
      </c>
    </row>
    <row r="213" spans="1:8">
      <c r="A213" s="94">
        <v>11</v>
      </c>
      <c r="B213" s="114" t="s">
        <v>224</v>
      </c>
      <c r="C213" s="115">
        <v>5</v>
      </c>
      <c r="D213" s="78">
        <v>183</v>
      </c>
      <c r="E213" s="78">
        <f t="shared" si="31"/>
        <v>915</v>
      </c>
      <c r="F213" s="78">
        <f t="shared" si="32"/>
        <v>1044.9299999999998</v>
      </c>
      <c r="G213" s="97" t="s">
        <v>225</v>
      </c>
    </row>
    <row r="214" spans="1:8">
      <c r="A214" s="94">
        <v>12</v>
      </c>
      <c r="B214" s="114" t="s">
        <v>226</v>
      </c>
      <c r="C214" s="115">
        <v>5</v>
      </c>
      <c r="D214" s="78">
        <v>312</v>
      </c>
      <c r="E214" s="78">
        <f t="shared" si="31"/>
        <v>1560</v>
      </c>
      <c r="F214" s="78">
        <f t="shared" si="32"/>
        <v>1781.5199999999998</v>
      </c>
      <c r="G214" s="97" t="s">
        <v>227</v>
      </c>
    </row>
    <row r="215" spans="1:8">
      <c r="A215" s="94">
        <v>13</v>
      </c>
      <c r="B215" s="114" t="s">
        <v>213</v>
      </c>
      <c r="C215" s="115">
        <v>1</v>
      </c>
      <c r="D215" s="78">
        <v>693</v>
      </c>
      <c r="E215" s="78">
        <f t="shared" si="31"/>
        <v>693</v>
      </c>
      <c r="F215" s="78">
        <f t="shared" si="32"/>
        <v>791.40599999999995</v>
      </c>
      <c r="G215" s="97" t="s">
        <v>214</v>
      </c>
    </row>
    <row r="216" spans="1:8">
      <c r="A216" s="94">
        <v>14</v>
      </c>
      <c r="B216" s="114" t="s">
        <v>223</v>
      </c>
      <c r="C216" s="115">
        <v>1</v>
      </c>
      <c r="D216" s="78">
        <v>2925</v>
      </c>
      <c r="E216" s="78">
        <f t="shared" si="31"/>
        <v>2925</v>
      </c>
      <c r="F216" s="78">
        <f t="shared" si="32"/>
        <v>3340.35</v>
      </c>
      <c r="G216" s="97" t="s">
        <v>204</v>
      </c>
    </row>
    <row r="217" spans="1:8">
      <c r="A217" s="94">
        <v>15</v>
      </c>
      <c r="B217" s="114" t="s">
        <v>205</v>
      </c>
      <c r="C217" s="115">
        <v>9</v>
      </c>
      <c r="D217" s="78">
        <v>26.53</v>
      </c>
      <c r="E217" s="78">
        <f t="shared" si="31"/>
        <v>238.77</v>
      </c>
      <c r="F217" s="78">
        <f t="shared" si="32"/>
        <v>272.67534000000001</v>
      </c>
      <c r="G217" s="97" t="s">
        <v>206</v>
      </c>
    </row>
    <row r="218" spans="1:8">
      <c r="A218" s="94">
        <v>16</v>
      </c>
      <c r="B218" s="116" t="s">
        <v>219</v>
      </c>
      <c r="C218" s="117">
        <v>150</v>
      </c>
      <c r="D218" s="87">
        <v>24.43</v>
      </c>
      <c r="E218" s="87">
        <f t="shared" si="31"/>
        <v>3664.5</v>
      </c>
      <c r="F218" s="87">
        <f t="shared" si="32"/>
        <v>4184.8589999999995</v>
      </c>
      <c r="G218" s="98" t="s">
        <v>220</v>
      </c>
    </row>
    <row r="219" spans="1:8">
      <c r="A219" s="93"/>
      <c r="B219" s="80" t="s">
        <v>320</v>
      </c>
      <c r="C219" s="81"/>
      <c r="D219" s="82" t="s">
        <v>228</v>
      </c>
      <c r="E219" s="83">
        <f>SUM(E220:E247)</f>
        <v>474830.18000000011</v>
      </c>
      <c r="F219" s="83">
        <f t="shared" ref="F219:H219" si="34">SUM(F220:F247)</f>
        <v>542256.0655599999</v>
      </c>
      <c r="G219" s="83">
        <f t="shared" si="34"/>
        <v>0</v>
      </c>
      <c r="H219" s="83">
        <f t="shared" si="34"/>
        <v>0</v>
      </c>
    </row>
    <row r="220" spans="1:8">
      <c r="A220" s="94">
        <v>1</v>
      </c>
      <c r="B220" s="114" t="s">
        <v>293</v>
      </c>
      <c r="C220" s="115">
        <v>1</v>
      </c>
      <c r="D220" s="78">
        <v>225199.07</v>
      </c>
      <c r="E220" s="78">
        <f t="shared" ref="E220:E247" si="35">(C220*D220)</f>
        <v>225199.07</v>
      </c>
      <c r="F220" s="78">
        <f t="shared" ref="F220:F247" si="36">(E220*1.142)</f>
        <v>257177.33794</v>
      </c>
      <c r="G220" s="97" t="s">
        <v>294</v>
      </c>
    </row>
    <row r="221" spans="1:8">
      <c r="A221" s="94">
        <v>2</v>
      </c>
      <c r="B221" s="114" t="s">
        <v>201</v>
      </c>
      <c r="C221" s="115">
        <v>1</v>
      </c>
      <c r="D221" s="78">
        <v>150</v>
      </c>
      <c r="E221" s="78">
        <f t="shared" si="35"/>
        <v>150</v>
      </c>
      <c r="F221" s="78">
        <f t="shared" si="36"/>
        <v>171.29999999999998</v>
      </c>
      <c r="G221" s="97" t="s">
        <v>202</v>
      </c>
    </row>
    <row r="222" spans="1:8">
      <c r="A222" s="94">
        <v>3</v>
      </c>
      <c r="B222" s="114" t="s">
        <v>963</v>
      </c>
      <c r="C222" s="115">
        <v>1</v>
      </c>
      <c r="D222" s="78">
        <v>47256</v>
      </c>
      <c r="E222" s="78">
        <f t="shared" si="35"/>
        <v>47256</v>
      </c>
      <c r="F222" s="78">
        <f t="shared" si="36"/>
        <v>53966.351999999999</v>
      </c>
      <c r="G222" s="97" t="s">
        <v>964</v>
      </c>
    </row>
    <row r="223" spans="1:8">
      <c r="A223" s="94">
        <v>4</v>
      </c>
      <c r="B223" s="114" t="s">
        <v>203</v>
      </c>
      <c r="C223" s="115">
        <v>3</v>
      </c>
      <c r="D223" s="78">
        <v>7222.5</v>
      </c>
      <c r="E223" s="78">
        <f t="shared" si="35"/>
        <v>21667.5</v>
      </c>
      <c r="F223" s="78">
        <f t="shared" si="36"/>
        <v>24744.284999999996</v>
      </c>
      <c r="G223" s="97"/>
    </row>
    <row r="224" spans="1:8">
      <c r="A224" s="94">
        <v>5</v>
      </c>
      <c r="B224" s="114" t="s">
        <v>207</v>
      </c>
      <c r="C224" s="115">
        <v>2</v>
      </c>
      <c r="D224" s="78">
        <v>104.25</v>
      </c>
      <c r="E224" s="78">
        <f t="shared" si="35"/>
        <v>208.5</v>
      </c>
      <c r="F224" s="78">
        <f t="shared" si="36"/>
        <v>238.10699999999997</v>
      </c>
      <c r="G224" s="97" t="s">
        <v>208</v>
      </c>
    </row>
    <row r="225" spans="1:7">
      <c r="A225" s="94">
        <v>6</v>
      </c>
      <c r="B225" s="114" t="s">
        <v>209</v>
      </c>
      <c r="C225" s="115">
        <v>24</v>
      </c>
      <c r="D225" s="78">
        <v>205.26</v>
      </c>
      <c r="E225" s="78">
        <f t="shared" si="35"/>
        <v>4926.24</v>
      </c>
      <c r="F225" s="78">
        <f t="shared" si="36"/>
        <v>5625.7660799999994</v>
      </c>
      <c r="G225" s="97" t="s">
        <v>210</v>
      </c>
    </row>
    <row r="226" spans="1:7">
      <c r="A226" s="94">
        <v>7</v>
      </c>
      <c r="B226" s="114" t="s">
        <v>215</v>
      </c>
      <c r="C226" s="115">
        <v>9</v>
      </c>
      <c r="D226" s="78">
        <v>1626</v>
      </c>
      <c r="E226" s="78">
        <f t="shared" si="35"/>
        <v>14634</v>
      </c>
      <c r="F226" s="78">
        <f t="shared" si="36"/>
        <v>16712.027999999998</v>
      </c>
      <c r="G226" s="97" t="s">
        <v>216</v>
      </c>
    </row>
    <row r="227" spans="1:7">
      <c r="A227" s="94">
        <v>8</v>
      </c>
      <c r="B227" s="114" t="s">
        <v>217</v>
      </c>
      <c r="C227" s="115">
        <v>8</v>
      </c>
      <c r="D227" s="78">
        <v>183</v>
      </c>
      <c r="E227" s="78">
        <f t="shared" si="35"/>
        <v>1464</v>
      </c>
      <c r="F227" s="78">
        <f t="shared" si="36"/>
        <v>1671.8879999999999</v>
      </c>
      <c r="G227" s="97" t="s">
        <v>218</v>
      </c>
    </row>
    <row r="228" spans="1:7">
      <c r="A228" s="94">
        <v>9</v>
      </c>
      <c r="B228" s="114" t="s">
        <v>224</v>
      </c>
      <c r="C228" s="115">
        <v>9</v>
      </c>
      <c r="D228" s="78">
        <v>183</v>
      </c>
      <c r="E228" s="78">
        <f t="shared" si="35"/>
        <v>1647</v>
      </c>
      <c r="F228" s="78">
        <f t="shared" si="36"/>
        <v>1880.8739999999998</v>
      </c>
      <c r="G228" s="97" t="s">
        <v>225</v>
      </c>
    </row>
    <row r="229" spans="1:7">
      <c r="A229" s="94">
        <v>10</v>
      </c>
      <c r="B229" s="114" t="s">
        <v>226</v>
      </c>
      <c r="C229" s="115">
        <v>9</v>
      </c>
      <c r="D229" s="78">
        <v>312</v>
      </c>
      <c r="E229" s="78">
        <f t="shared" si="35"/>
        <v>2808</v>
      </c>
      <c r="F229" s="78">
        <f t="shared" si="36"/>
        <v>3206.7359999999999</v>
      </c>
      <c r="G229" s="97" t="s">
        <v>227</v>
      </c>
    </row>
    <row r="230" spans="1:7">
      <c r="A230" s="94">
        <v>11</v>
      </c>
      <c r="B230" s="114" t="s">
        <v>223</v>
      </c>
      <c r="C230" s="115">
        <v>1</v>
      </c>
      <c r="D230" s="78">
        <v>2925</v>
      </c>
      <c r="E230" s="78">
        <f t="shared" si="35"/>
        <v>2925</v>
      </c>
      <c r="F230" s="78">
        <f t="shared" si="36"/>
        <v>3340.35</v>
      </c>
      <c r="G230" s="97" t="s">
        <v>204</v>
      </c>
    </row>
    <row r="231" spans="1:7">
      <c r="A231" s="94">
        <v>12</v>
      </c>
      <c r="B231" s="114" t="s">
        <v>205</v>
      </c>
      <c r="C231" s="115">
        <v>9</v>
      </c>
      <c r="D231" s="78">
        <v>26.53</v>
      </c>
      <c r="E231" s="78">
        <f t="shared" si="35"/>
        <v>238.77</v>
      </c>
      <c r="F231" s="78">
        <f t="shared" si="36"/>
        <v>272.67534000000001</v>
      </c>
      <c r="G231" s="97" t="s">
        <v>206</v>
      </c>
    </row>
    <row r="232" spans="1:7">
      <c r="A232" s="94">
        <v>13</v>
      </c>
      <c r="B232" s="114" t="s">
        <v>219</v>
      </c>
      <c r="C232" s="115">
        <v>158</v>
      </c>
      <c r="D232" s="78">
        <v>24.43</v>
      </c>
      <c r="E232" s="78">
        <f t="shared" si="35"/>
        <v>3859.94</v>
      </c>
      <c r="F232" s="78">
        <f t="shared" si="36"/>
        <v>4408.0514800000001</v>
      </c>
      <c r="G232" s="97" t="s">
        <v>220</v>
      </c>
    </row>
    <row r="233" spans="1:7">
      <c r="A233" s="94">
        <v>14</v>
      </c>
      <c r="B233" s="114" t="s">
        <v>296</v>
      </c>
      <c r="C233" s="115">
        <v>2</v>
      </c>
      <c r="D233" s="78">
        <v>7596</v>
      </c>
      <c r="E233" s="78">
        <f t="shared" si="35"/>
        <v>15192</v>
      </c>
      <c r="F233" s="78">
        <f t="shared" si="36"/>
        <v>17349.263999999999</v>
      </c>
      <c r="G233" s="97" t="s">
        <v>297</v>
      </c>
    </row>
    <row r="234" spans="1:7">
      <c r="A234" s="94">
        <v>15</v>
      </c>
      <c r="B234" s="114" t="s">
        <v>300</v>
      </c>
      <c r="C234" s="115">
        <v>4</v>
      </c>
      <c r="D234" s="78">
        <v>104.88</v>
      </c>
      <c r="E234" s="78">
        <f t="shared" si="35"/>
        <v>419.52</v>
      </c>
      <c r="F234" s="78">
        <f t="shared" si="36"/>
        <v>479.09183999999993</v>
      </c>
      <c r="G234" s="97" t="s">
        <v>301</v>
      </c>
    </row>
    <row r="235" spans="1:7">
      <c r="A235" s="94">
        <v>16</v>
      </c>
      <c r="B235" s="114" t="s">
        <v>302</v>
      </c>
      <c r="C235" s="115">
        <v>2</v>
      </c>
      <c r="D235" s="78">
        <v>104.82</v>
      </c>
      <c r="E235" s="78">
        <f t="shared" si="35"/>
        <v>209.64</v>
      </c>
      <c r="F235" s="78">
        <f t="shared" si="36"/>
        <v>239.40887999999995</v>
      </c>
      <c r="G235" s="97" t="s">
        <v>303</v>
      </c>
    </row>
    <row r="236" spans="1:7">
      <c r="A236" s="94">
        <v>17</v>
      </c>
      <c r="B236" s="114" t="s">
        <v>211</v>
      </c>
      <c r="C236" s="115">
        <v>16</v>
      </c>
      <c r="D236" s="78">
        <v>103.2</v>
      </c>
      <c r="E236" s="78">
        <f t="shared" si="35"/>
        <v>1651.2</v>
      </c>
      <c r="F236" s="78">
        <f t="shared" si="36"/>
        <v>1885.6704</v>
      </c>
      <c r="G236" s="97" t="s">
        <v>212</v>
      </c>
    </row>
    <row r="237" spans="1:7">
      <c r="A237" s="94">
        <v>18</v>
      </c>
      <c r="B237" s="114" t="s">
        <v>221</v>
      </c>
      <c r="C237" s="115">
        <v>4</v>
      </c>
      <c r="D237" s="78">
        <v>84.96</v>
      </c>
      <c r="E237" s="78">
        <f t="shared" si="35"/>
        <v>339.84</v>
      </c>
      <c r="F237" s="78">
        <f t="shared" si="36"/>
        <v>388.09727999999996</v>
      </c>
      <c r="G237" s="97" t="s">
        <v>222</v>
      </c>
    </row>
    <row r="238" spans="1:7">
      <c r="A238" s="94">
        <v>19</v>
      </c>
      <c r="B238" s="114" t="s">
        <v>304</v>
      </c>
      <c r="C238" s="115">
        <v>2</v>
      </c>
      <c r="D238" s="78">
        <v>990</v>
      </c>
      <c r="E238" s="78">
        <f t="shared" si="35"/>
        <v>1980</v>
      </c>
      <c r="F238" s="78">
        <f t="shared" si="36"/>
        <v>2261.16</v>
      </c>
      <c r="G238" s="97" t="s">
        <v>305</v>
      </c>
    </row>
    <row r="239" spans="1:7">
      <c r="A239" s="94">
        <v>20</v>
      </c>
      <c r="B239" s="114" t="s">
        <v>306</v>
      </c>
      <c r="C239" s="115">
        <v>4</v>
      </c>
      <c r="D239" s="78">
        <v>63.49</v>
      </c>
      <c r="E239" s="78">
        <f t="shared" si="35"/>
        <v>253.96</v>
      </c>
      <c r="F239" s="78">
        <f t="shared" si="36"/>
        <v>290.02231999999998</v>
      </c>
      <c r="G239" s="97" t="s">
        <v>307</v>
      </c>
    </row>
    <row r="240" spans="1:7">
      <c r="A240" s="94">
        <v>21</v>
      </c>
      <c r="B240" s="114" t="s">
        <v>924</v>
      </c>
      <c r="C240" s="115">
        <v>1</v>
      </c>
      <c r="D240" s="78">
        <v>117000</v>
      </c>
      <c r="E240" s="78">
        <f t="shared" si="35"/>
        <v>117000</v>
      </c>
      <c r="F240" s="78">
        <f t="shared" si="36"/>
        <v>133614</v>
      </c>
      <c r="G240" s="97" t="s">
        <v>204</v>
      </c>
    </row>
    <row r="241" spans="1:8">
      <c r="A241" s="94">
        <v>22</v>
      </c>
      <c r="B241" s="114" t="s">
        <v>308</v>
      </c>
      <c r="C241" s="115">
        <v>2</v>
      </c>
      <c r="D241" s="78">
        <v>1260</v>
      </c>
      <c r="E241" s="78">
        <f t="shared" si="35"/>
        <v>2520</v>
      </c>
      <c r="F241" s="78">
        <f t="shared" si="36"/>
        <v>2877.8399999999997</v>
      </c>
      <c r="G241" s="97" t="s">
        <v>309</v>
      </c>
    </row>
    <row r="242" spans="1:8">
      <c r="A242" s="94">
        <v>23</v>
      </c>
      <c r="B242" s="114" t="s">
        <v>315</v>
      </c>
      <c r="C242" s="115">
        <v>2</v>
      </c>
      <c r="D242" s="78">
        <v>1461</v>
      </c>
      <c r="E242" s="78">
        <f t="shared" si="35"/>
        <v>2922</v>
      </c>
      <c r="F242" s="78">
        <f t="shared" si="36"/>
        <v>3336.9239999999995</v>
      </c>
      <c r="G242" s="97" t="s">
        <v>316</v>
      </c>
    </row>
    <row r="243" spans="1:8">
      <c r="A243" s="94">
        <v>24</v>
      </c>
      <c r="B243" s="114" t="s">
        <v>313</v>
      </c>
      <c r="C243" s="115">
        <v>2</v>
      </c>
      <c r="D243" s="78">
        <v>816</v>
      </c>
      <c r="E243" s="78">
        <f t="shared" si="35"/>
        <v>1632</v>
      </c>
      <c r="F243" s="78">
        <f t="shared" si="36"/>
        <v>1863.7439999999999</v>
      </c>
      <c r="G243" s="97" t="s">
        <v>314</v>
      </c>
    </row>
    <row r="244" spans="1:8">
      <c r="A244" s="94">
        <v>25</v>
      </c>
      <c r="B244" s="114" t="s">
        <v>213</v>
      </c>
      <c r="C244" s="115">
        <v>1</v>
      </c>
      <c r="D244" s="78">
        <v>693</v>
      </c>
      <c r="E244" s="78">
        <f t="shared" si="35"/>
        <v>693</v>
      </c>
      <c r="F244" s="78">
        <f t="shared" si="36"/>
        <v>791.40599999999995</v>
      </c>
      <c r="G244" s="97" t="s">
        <v>214</v>
      </c>
    </row>
    <row r="245" spans="1:8">
      <c r="A245" s="94">
        <v>26</v>
      </c>
      <c r="B245" s="114" t="s">
        <v>311</v>
      </c>
      <c r="C245" s="115">
        <v>1</v>
      </c>
      <c r="D245" s="78">
        <v>1590</v>
      </c>
      <c r="E245" s="78">
        <f t="shared" si="35"/>
        <v>1590</v>
      </c>
      <c r="F245" s="78">
        <f t="shared" si="36"/>
        <v>1815.7799999999997</v>
      </c>
      <c r="G245" s="97" t="s">
        <v>312</v>
      </c>
    </row>
    <row r="246" spans="1:8">
      <c r="A246" s="94">
        <v>27</v>
      </c>
      <c r="B246" s="114" t="s">
        <v>246</v>
      </c>
      <c r="C246" s="115">
        <v>2</v>
      </c>
      <c r="D246" s="78">
        <v>396</v>
      </c>
      <c r="E246" s="78">
        <f t="shared" si="35"/>
        <v>792</v>
      </c>
      <c r="F246" s="78">
        <f t="shared" si="36"/>
        <v>904.46399999999994</v>
      </c>
      <c r="G246" s="97" t="s">
        <v>247</v>
      </c>
    </row>
    <row r="247" spans="1:8">
      <c r="A247" s="94">
        <v>28</v>
      </c>
      <c r="B247" s="114" t="s">
        <v>317</v>
      </c>
      <c r="C247" s="115">
        <v>1</v>
      </c>
      <c r="D247" s="78">
        <v>651</v>
      </c>
      <c r="E247" s="78">
        <f t="shared" si="35"/>
        <v>651</v>
      </c>
      <c r="F247" s="78">
        <f t="shared" si="36"/>
        <v>743.44199999999989</v>
      </c>
      <c r="G247" s="97" t="s">
        <v>318</v>
      </c>
    </row>
    <row r="248" spans="1:8">
      <c r="A248" s="93"/>
      <c r="B248" s="80" t="s">
        <v>321</v>
      </c>
      <c r="C248" s="81"/>
      <c r="D248" s="82" t="s">
        <v>228</v>
      </c>
      <c r="E248" s="83">
        <f>SUM(E249:E264)</f>
        <v>439103.18000000005</v>
      </c>
      <c r="F248" s="83">
        <f t="shared" ref="F248:H248" si="37">SUM(F249:F264)</f>
        <v>501455.83155999996</v>
      </c>
      <c r="G248" s="83">
        <f t="shared" si="37"/>
        <v>0</v>
      </c>
      <c r="H248" s="83">
        <f t="shared" si="37"/>
        <v>0</v>
      </c>
    </row>
    <row r="249" spans="1:8">
      <c r="A249" s="94">
        <v>1</v>
      </c>
      <c r="B249" s="114" t="s">
        <v>322</v>
      </c>
      <c r="C249" s="115">
        <v>1</v>
      </c>
      <c r="D249" s="78">
        <v>227152.79</v>
      </c>
      <c r="E249" s="78">
        <f t="shared" ref="E249:E264" si="38">(C249*D249)</f>
        <v>227152.79</v>
      </c>
      <c r="F249" s="78">
        <f t="shared" ref="F249:F264" si="39">(E249*1.142)</f>
        <v>259408.48617999998</v>
      </c>
      <c r="G249" s="97" t="s">
        <v>323</v>
      </c>
    </row>
    <row r="250" spans="1:8">
      <c r="A250" s="94">
        <v>2</v>
      </c>
      <c r="B250" s="114" t="s">
        <v>201</v>
      </c>
      <c r="C250" s="115">
        <v>1</v>
      </c>
      <c r="D250" s="78">
        <v>150</v>
      </c>
      <c r="E250" s="78">
        <f t="shared" si="38"/>
        <v>150</v>
      </c>
      <c r="F250" s="78">
        <f t="shared" si="39"/>
        <v>171.29999999999998</v>
      </c>
      <c r="G250" s="97" t="s">
        <v>202</v>
      </c>
    </row>
    <row r="251" spans="1:8">
      <c r="A251" s="94">
        <v>3</v>
      </c>
      <c r="B251" s="114" t="s">
        <v>965</v>
      </c>
      <c r="C251" s="115">
        <v>1</v>
      </c>
      <c r="D251" s="78">
        <v>40611</v>
      </c>
      <c r="E251" s="78">
        <f t="shared" si="38"/>
        <v>40611</v>
      </c>
      <c r="F251" s="78">
        <f t="shared" si="39"/>
        <v>46377.761999999995</v>
      </c>
      <c r="G251" s="97" t="s">
        <v>966</v>
      </c>
    </row>
    <row r="252" spans="1:8">
      <c r="A252" s="94">
        <v>4</v>
      </c>
      <c r="B252" s="114" t="s">
        <v>324</v>
      </c>
      <c r="C252" s="115">
        <v>3</v>
      </c>
      <c r="D252" s="78">
        <v>7588.5</v>
      </c>
      <c r="E252" s="78">
        <f t="shared" si="38"/>
        <v>22765.5</v>
      </c>
      <c r="F252" s="78">
        <f t="shared" si="39"/>
        <v>25998.200999999997</v>
      </c>
      <c r="G252" s="97"/>
    </row>
    <row r="253" spans="1:8">
      <c r="A253" s="94">
        <v>5</v>
      </c>
      <c r="B253" s="114" t="s">
        <v>924</v>
      </c>
      <c r="C253" s="115">
        <v>1</v>
      </c>
      <c r="D253" s="78">
        <v>117000</v>
      </c>
      <c r="E253" s="78">
        <f t="shared" si="38"/>
        <v>117000</v>
      </c>
      <c r="F253" s="78">
        <f t="shared" si="39"/>
        <v>133614</v>
      </c>
      <c r="G253" s="97" t="s">
        <v>204</v>
      </c>
    </row>
    <row r="254" spans="1:8">
      <c r="A254" s="94">
        <v>6</v>
      </c>
      <c r="B254" s="114" t="s">
        <v>207</v>
      </c>
      <c r="C254" s="115">
        <v>2</v>
      </c>
      <c r="D254" s="78">
        <v>104.25</v>
      </c>
      <c r="E254" s="78">
        <f t="shared" si="38"/>
        <v>208.5</v>
      </c>
      <c r="F254" s="78">
        <f t="shared" si="39"/>
        <v>238.10699999999997</v>
      </c>
      <c r="G254" s="97" t="s">
        <v>208</v>
      </c>
    </row>
    <row r="255" spans="1:8">
      <c r="A255" s="94">
        <v>7</v>
      </c>
      <c r="B255" s="114" t="s">
        <v>209</v>
      </c>
      <c r="C255" s="115">
        <v>12</v>
      </c>
      <c r="D255" s="78">
        <v>205.26</v>
      </c>
      <c r="E255" s="78">
        <f t="shared" si="38"/>
        <v>2463.12</v>
      </c>
      <c r="F255" s="78">
        <f t="shared" si="39"/>
        <v>2812.8830399999997</v>
      </c>
      <c r="G255" s="97" t="s">
        <v>210</v>
      </c>
    </row>
    <row r="256" spans="1:8">
      <c r="A256" s="94">
        <v>8</v>
      </c>
      <c r="B256" s="114" t="s">
        <v>211</v>
      </c>
      <c r="C256" s="115">
        <v>10</v>
      </c>
      <c r="D256" s="78">
        <v>103.2</v>
      </c>
      <c r="E256" s="78">
        <f t="shared" si="38"/>
        <v>1032</v>
      </c>
      <c r="F256" s="78">
        <f t="shared" si="39"/>
        <v>1178.5439999999999</v>
      </c>
      <c r="G256" s="97" t="s">
        <v>212</v>
      </c>
    </row>
    <row r="257" spans="1:8">
      <c r="A257" s="94">
        <v>9</v>
      </c>
      <c r="B257" s="114" t="s">
        <v>215</v>
      </c>
      <c r="C257" s="115">
        <v>10</v>
      </c>
      <c r="D257" s="78">
        <v>1626</v>
      </c>
      <c r="E257" s="78">
        <f t="shared" si="38"/>
        <v>16260</v>
      </c>
      <c r="F257" s="78">
        <f t="shared" si="39"/>
        <v>18568.919999999998</v>
      </c>
      <c r="G257" s="97" t="s">
        <v>216</v>
      </c>
    </row>
    <row r="258" spans="1:8">
      <c r="A258" s="94">
        <v>10</v>
      </c>
      <c r="B258" s="114" t="s">
        <v>217</v>
      </c>
      <c r="C258" s="115">
        <v>8</v>
      </c>
      <c r="D258" s="78">
        <v>183</v>
      </c>
      <c r="E258" s="78">
        <f t="shared" si="38"/>
        <v>1464</v>
      </c>
      <c r="F258" s="78">
        <f t="shared" si="39"/>
        <v>1671.8879999999999</v>
      </c>
      <c r="G258" s="97" t="s">
        <v>218</v>
      </c>
    </row>
    <row r="259" spans="1:8">
      <c r="A259" s="94">
        <v>11</v>
      </c>
      <c r="B259" s="114" t="s">
        <v>224</v>
      </c>
      <c r="C259" s="115">
        <v>5</v>
      </c>
      <c r="D259" s="78">
        <v>183</v>
      </c>
      <c r="E259" s="78">
        <f t="shared" si="38"/>
        <v>915</v>
      </c>
      <c r="F259" s="78">
        <f t="shared" si="39"/>
        <v>1044.9299999999998</v>
      </c>
      <c r="G259" s="97" t="s">
        <v>225</v>
      </c>
    </row>
    <row r="260" spans="1:8">
      <c r="A260" s="94">
        <v>12</v>
      </c>
      <c r="B260" s="114" t="s">
        <v>226</v>
      </c>
      <c r="C260" s="115">
        <v>5</v>
      </c>
      <c r="D260" s="78">
        <v>312</v>
      </c>
      <c r="E260" s="78">
        <f t="shared" si="38"/>
        <v>1560</v>
      </c>
      <c r="F260" s="78">
        <f t="shared" si="39"/>
        <v>1781.5199999999998</v>
      </c>
      <c r="G260" s="97" t="s">
        <v>227</v>
      </c>
    </row>
    <row r="261" spans="1:8">
      <c r="A261" s="94">
        <v>13</v>
      </c>
      <c r="B261" s="114" t="s">
        <v>213</v>
      </c>
      <c r="C261" s="115">
        <v>1</v>
      </c>
      <c r="D261" s="78">
        <v>693</v>
      </c>
      <c r="E261" s="78">
        <f t="shared" si="38"/>
        <v>693</v>
      </c>
      <c r="F261" s="78">
        <f t="shared" si="39"/>
        <v>791.40599999999995</v>
      </c>
      <c r="G261" s="97" t="s">
        <v>214</v>
      </c>
    </row>
    <row r="262" spans="1:8">
      <c r="A262" s="94">
        <v>14</v>
      </c>
      <c r="B262" s="114" t="s">
        <v>223</v>
      </c>
      <c r="C262" s="115">
        <v>1</v>
      </c>
      <c r="D262" s="78">
        <v>2925</v>
      </c>
      <c r="E262" s="78">
        <f t="shared" si="38"/>
        <v>2925</v>
      </c>
      <c r="F262" s="78">
        <f t="shared" si="39"/>
        <v>3340.35</v>
      </c>
      <c r="G262" s="97" t="s">
        <v>204</v>
      </c>
    </row>
    <row r="263" spans="1:8">
      <c r="A263" s="94">
        <v>15</v>
      </c>
      <c r="B263" s="114" t="s">
        <v>205</v>
      </c>
      <c r="C263" s="115">
        <v>9</v>
      </c>
      <c r="D263" s="78">
        <v>26.53</v>
      </c>
      <c r="E263" s="78">
        <f t="shared" si="38"/>
        <v>238.77</v>
      </c>
      <c r="F263" s="78">
        <f t="shared" si="39"/>
        <v>272.67534000000001</v>
      </c>
      <c r="G263" s="97" t="s">
        <v>206</v>
      </c>
    </row>
    <row r="264" spans="1:8">
      <c r="A264" s="94">
        <v>16</v>
      </c>
      <c r="B264" s="116" t="s">
        <v>219</v>
      </c>
      <c r="C264" s="117">
        <v>150</v>
      </c>
      <c r="D264" s="87">
        <v>24.43</v>
      </c>
      <c r="E264" s="87">
        <f t="shared" si="38"/>
        <v>3664.5</v>
      </c>
      <c r="F264" s="87">
        <f t="shared" si="39"/>
        <v>4184.8589999999995</v>
      </c>
      <c r="G264" s="98" t="s">
        <v>220</v>
      </c>
    </row>
    <row r="265" spans="1:8">
      <c r="A265" s="93"/>
      <c r="B265" s="80" t="s">
        <v>325</v>
      </c>
      <c r="C265" s="81"/>
      <c r="D265" s="82" t="s">
        <v>228</v>
      </c>
      <c r="E265" s="83">
        <f>SUM(E266:E295)</f>
        <v>523117.22000000015</v>
      </c>
      <c r="F265" s="83">
        <f t="shared" ref="F265:H265" si="40">SUM(F266:F295)</f>
        <v>597399.86523999996</v>
      </c>
      <c r="G265" s="83">
        <f t="shared" si="40"/>
        <v>0</v>
      </c>
      <c r="H265" s="83">
        <f t="shared" si="40"/>
        <v>0</v>
      </c>
    </row>
    <row r="266" spans="1:8">
      <c r="A266" s="94">
        <v>1</v>
      </c>
      <c r="B266" s="114" t="s">
        <v>322</v>
      </c>
      <c r="C266" s="115">
        <v>1</v>
      </c>
      <c r="D266" s="78">
        <v>227152.79</v>
      </c>
      <c r="E266" s="78">
        <f t="shared" ref="E266:E295" si="41">(C266*D266)</f>
        <v>227152.79</v>
      </c>
      <c r="F266" s="78">
        <f t="shared" ref="F266:F295" si="42">(E266*1.142)</f>
        <v>259408.48617999998</v>
      </c>
      <c r="G266" s="97" t="s">
        <v>323</v>
      </c>
    </row>
    <row r="267" spans="1:8">
      <c r="A267" s="94">
        <v>2</v>
      </c>
      <c r="B267" s="114" t="s">
        <v>201</v>
      </c>
      <c r="C267" s="115">
        <v>1</v>
      </c>
      <c r="D267" s="78">
        <v>150</v>
      </c>
      <c r="E267" s="78">
        <f t="shared" si="41"/>
        <v>150</v>
      </c>
      <c r="F267" s="78">
        <f t="shared" si="42"/>
        <v>171.29999999999998</v>
      </c>
      <c r="G267" s="97" t="s">
        <v>202</v>
      </c>
    </row>
    <row r="268" spans="1:8">
      <c r="A268" s="94">
        <v>3</v>
      </c>
      <c r="B268" s="114" t="s">
        <v>963</v>
      </c>
      <c r="C268" s="115">
        <v>1</v>
      </c>
      <c r="D268" s="78">
        <v>47256</v>
      </c>
      <c r="E268" s="78">
        <f t="shared" si="41"/>
        <v>47256</v>
      </c>
      <c r="F268" s="78">
        <f t="shared" si="42"/>
        <v>53966.351999999999</v>
      </c>
      <c r="G268" s="97" t="s">
        <v>964</v>
      </c>
    </row>
    <row r="269" spans="1:8">
      <c r="A269" s="94">
        <v>4</v>
      </c>
      <c r="B269" s="114" t="s">
        <v>324</v>
      </c>
      <c r="C269" s="115">
        <v>3</v>
      </c>
      <c r="D269" s="78">
        <v>7588.5</v>
      </c>
      <c r="E269" s="78">
        <f t="shared" si="41"/>
        <v>22765.5</v>
      </c>
      <c r="F269" s="78">
        <f t="shared" si="42"/>
        <v>25998.200999999997</v>
      </c>
      <c r="G269" s="97"/>
    </row>
    <row r="270" spans="1:8">
      <c r="A270" s="94">
        <v>5</v>
      </c>
      <c r="B270" s="114" t="s">
        <v>207</v>
      </c>
      <c r="C270" s="115">
        <v>2</v>
      </c>
      <c r="D270" s="78">
        <v>104.25</v>
      </c>
      <c r="E270" s="78">
        <f t="shared" si="41"/>
        <v>208.5</v>
      </c>
      <c r="F270" s="78">
        <f t="shared" si="42"/>
        <v>238.10699999999997</v>
      </c>
      <c r="G270" s="97" t="s">
        <v>208</v>
      </c>
    </row>
    <row r="271" spans="1:8">
      <c r="A271" s="94">
        <v>6</v>
      </c>
      <c r="B271" s="114" t="s">
        <v>209</v>
      </c>
      <c r="C271" s="115">
        <v>28</v>
      </c>
      <c r="D271" s="78">
        <v>205.26</v>
      </c>
      <c r="E271" s="78">
        <f t="shared" si="41"/>
        <v>5747.28</v>
      </c>
      <c r="F271" s="78">
        <f t="shared" si="42"/>
        <v>6563.393759999999</v>
      </c>
      <c r="G271" s="97" t="s">
        <v>210</v>
      </c>
    </row>
    <row r="272" spans="1:8">
      <c r="A272" s="94">
        <v>7</v>
      </c>
      <c r="B272" s="114" t="s">
        <v>215</v>
      </c>
      <c r="C272" s="115">
        <v>9</v>
      </c>
      <c r="D272" s="78">
        <v>1626</v>
      </c>
      <c r="E272" s="78">
        <f t="shared" si="41"/>
        <v>14634</v>
      </c>
      <c r="F272" s="78">
        <f t="shared" si="42"/>
        <v>16712.027999999998</v>
      </c>
      <c r="G272" s="97" t="s">
        <v>216</v>
      </c>
    </row>
    <row r="273" spans="1:7">
      <c r="A273" s="94">
        <v>8</v>
      </c>
      <c r="B273" s="114" t="s">
        <v>217</v>
      </c>
      <c r="C273" s="115">
        <v>8</v>
      </c>
      <c r="D273" s="78">
        <v>183</v>
      </c>
      <c r="E273" s="78">
        <f t="shared" si="41"/>
        <v>1464</v>
      </c>
      <c r="F273" s="78">
        <f t="shared" si="42"/>
        <v>1671.8879999999999</v>
      </c>
      <c r="G273" s="97" t="s">
        <v>218</v>
      </c>
    </row>
    <row r="274" spans="1:7">
      <c r="A274" s="94">
        <v>9</v>
      </c>
      <c r="B274" s="114" t="s">
        <v>224</v>
      </c>
      <c r="C274" s="115">
        <v>9</v>
      </c>
      <c r="D274" s="78">
        <v>183</v>
      </c>
      <c r="E274" s="78">
        <f t="shared" si="41"/>
        <v>1647</v>
      </c>
      <c r="F274" s="78">
        <f t="shared" si="42"/>
        <v>1880.8739999999998</v>
      </c>
      <c r="G274" s="97" t="s">
        <v>225</v>
      </c>
    </row>
    <row r="275" spans="1:7">
      <c r="A275" s="94">
        <v>10</v>
      </c>
      <c r="B275" s="114" t="s">
        <v>226</v>
      </c>
      <c r="C275" s="115">
        <v>9</v>
      </c>
      <c r="D275" s="78">
        <v>312</v>
      </c>
      <c r="E275" s="78">
        <f t="shared" si="41"/>
        <v>2808</v>
      </c>
      <c r="F275" s="78">
        <f t="shared" si="42"/>
        <v>3206.7359999999999</v>
      </c>
      <c r="G275" s="97" t="s">
        <v>227</v>
      </c>
    </row>
    <row r="276" spans="1:7">
      <c r="A276" s="94">
        <v>11</v>
      </c>
      <c r="B276" s="114" t="s">
        <v>223</v>
      </c>
      <c r="C276" s="115">
        <v>1</v>
      </c>
      <c r="D276" s="78">
        <v>2925</v>
      </c>
      <c r="E276" s="78">
        <f t="shared" si="41"/>
        <v>2925</v>
      </c>
      <c r="F276" s="78">
        <f t="shared" si="42"/>
        <v>3340.35</v>
      </c>
      <c r="G276" s="97" t="s">
        <v>204</v>
      </c>
    </row>
    <row r="277" spans="1:7">
      <c r="A277" s="94">
        <v>12</v>
      </c>
      <c r="B277" s="114" t="s">
        <v>205</v>
      </c>
      <c r="C277" s="115">
        <v>9</v>
      </c>
      <c r="D277" s="78">
        <v>26.53</v>
      </c>
      <c r="E277" s="78">
        <f t="shared" si="41"/>
        <v>238.77</v>
      </c>
      <c r="F277" s="78">
        <f t="shared" si="42"/>
        <v>272.67534000000001</v>
      </c>
      <c r="G277" s="97" t="s">
        <v>206</v>
      </c>
    </row>
    <row r="278" spans="1:7">
      <c r="A278" s="94">
        <v>13</v>
      </c>
      <c r="B278" s="114" t="s">
        <v>219</v>
      </c>
      <c r="C278" s="115">
        <v>158</v>
      </c>
      <c r="D278" s="78">
        <v>24.43</v>
      </c>
      <c r="E278" s="78">
        <f t="shared" si="41"/>
        <v>3859.94</v>
      </c>
      <c r="F278" s="78">
        <f t="shared" si="42"/>
        <v>4408.0514800000001</v>
      </c>
      <c r="G278" s="97" t="s">
        <v>220</v>
      </c>
    </row>
    <row r="279" spans="1:7">
      <c r="A279" s="94">
        <v>14</v>
      </c>
      <c r="B279" s="114" t="s">
        <v>296</v>
      </c>
      <c r="C279" s="115">
        <v>2</v>
      </c>
      <c r="D279" s="78">
        <v>7596</v>
      </c>
      <c r="E279" s="78">
        <f t="shared" si="41"/>
        <v>15192</v>
      </c>
      <c r="F279" s="78">
        <f t="shared" si="42"/>
        <v>17349.263999999999</v>
      </c>
      <c r="G279" s="97" t="s">
        <v>297</v>
      </c>
    </row>
    <row r="280" spans="1:7">
      <c r="A280" s="94">
        <v>15</v>
      </c>
      <c r="B280" s="114" t="s">
        <v>298</v>
      </c>
      <c r="C280" s="115">
        <v>1</v>
      </c>
      <c r="D280" s="78">
        <v>1170</v>
      </c>
      <c r="E280" s="78">
        <f t="shared" si="41"/>
        <v>1170</v>
      </c>
      <c r="F280" s="78">
        <f t="shared" si="42"/>
        <v>1336.1399999999999</v>
      </c>
      <c r="G280" s="97" t="s">
        <v>299</v>
      </c>
    </row>
    <row r="281" spans="1:7">
      <c r="A281" s="94">
        <v>16</v>
      </c>
      <c r="B281" s="114" t="s">
        <v>300</v>
      </c>
      <c r="C281" s="115">
        <v>4</v>
      </c>
      <c r="D281" s="78">
        <v>104.88</v>
      </c>
      <c r="E281" s="78">
        <f t="shared" si="41"/>
        <v>419.52</v>
      </c>
      <c r="F281" s="78">
        <f t="shared" si="42"/>
        <v>479.09183999999993</v>
      </c>
      <c r="G281" s="97" t="s">
        <v>301</v>
      </c>
    </row>
    <row r="282" spans="1:7">
      <c r="A282" s="94">
        <v>17</v>
      </c>
      <c r="B282" s="114" t="s">
        <v>302</v>
      </c>
      <c r="C282" s="115">
        <v>6</v>
      </c>
      <c r="D282" s="78">
        <v>104.82</v>
      </c>
      <c r="E282" s="78">
        <f t="shared" si="41"/>
        <v>628.91999999999996</v>
      </c>
      <c r="F282" s="78">
        <f t="shared" si="42"/>
        <v>718.22663999999986</v>
      </c>
      <c r="G282" s="97" t="s">
        <v>303</v>
      </c>
    </row>
    <row r="283" spans="1:7">
      <c r="A283" s="94">
        <v>18</v>
      </c>
      <c r="B283" s="114" t="s">
        <v>211</v>
      </c>
      <c r="C283" s="115">
        <v>16</v>
      </c>
      <c r="D283" s="78">
        <v>103.2</v>
      </c>
      <c r="E283" s="78">
        <f t="shared" si="41"/>
        <v>1651.2</v>
      </c>
      <c r="F283" s="78">
        <f t="shared" si="42"/>
        <v>1885.6704</v>
      </c>
      <c r="G283" s="97" t="s">
        <v>212</v>
      </c>
    </row>
    <row r="284" spans="1:7">
      <c r="A284" s="94">
        <v>19</v>
      </c>
      <c r="B284" s="114" t="s">
        <v>221</v>
      </c>
      <c r="C284" s="115">
        <v>4</v>
      </c>
      <c r="D284" s="78">
        <v>84.96</v>
      </c>
      <c r="E284" s="78">
        <f t="shared" si="41"/>
        <v>339.84</v>
      </c>
      <c r="F284" s="78">
        <f t="shared" si="42"/>
        <v>388.09727999999996</v>
      </c>
      <c r="G284" s="97" t="s">
        <v>222</v>
      </c>
    </row>
    <row r="285" spans="1:7">
      <c r="A285" s="94">
        <v>20</v>
      </c>
      <c r="B285" s="114" t="s">
        <v>304</v>
      </c>
      <c r="C285" s="115">
        <v>2</v>
      </c>
      <c r="D285" s="78">
        <v>990</v>
      </c>
      <c r="E285" s="78">
        <f t="shared" si="41"/>
        <v>1980</v>
      </c>
      <c r="F285" s="78">
        <f t="shared" si="42"/>
        <v>2261.16</v>
      </c>
      <c r="G285" s="97" t="s">
        <v>305</v>
      </c>
    </row>
    <row r="286" spans="1:7">
      <c r="A286" s="94">
        <v>21</v>
      </c>
      <c r="B286" s="114" t="s">
        <v>306</v>
      </c>
      <c r="C286" s="115">
        <v>4</v>
      </c>
      <c r="D286" s="78">
        <v>63.49</v>
      </c>
      <c r="E286" s="78">
        <f t="shared" si="41"/>
        <v>253.96</v>
      </c>
      <c r="F286" s="78">
        <f t="shared" si="42"/>
        <v>290.02231999999998</v>
      </c>
      <c r="G286" s="97" t="s">
        <v>307</v>
      </c>
    </row>
    <row r="287" spans="1:7">
      <c r="A287" s="94">
        <v>22</v>
      </c>
      <c r="B287" s="114" t="s">
        <v>924</v>
      </c>
      <c r="C287" s="115">
        <v>1</v>
      </c>
      <c r="D287" s="78">
        <v>117000</v>
      </c>
      <c r="E287" s="78">
        <f t="shared" si="41"/>
        <v>117000</v>
      </c>
      <c r="F287" s="78">
        <f t="shared" si="42"/>
        <v>133614</v>
      </c>
      <c r="G287" s="97" t="s">
        <v>204</v>
      </c>
    </row>
    <row r="288" spans="1:7">
      <c r="A288" s="94">
        <v>23</v>
      </c>
      <c r="B288" s="114" t="s">
        <v>308</v>
      </c>
      <c r="C288" s="115">
        <v>2</v>
      </c>
      <c r="D288" s="78">
        <v>1260</v>
      </c>
      <c r="E288" s="78">
        <f t="shared" si="41"/>
        <v>2520</v>
      </c>
      <c r="F288" s="78">
        <f t="shared" si="42"/>
        <v>2877.8399999999997</v>
      </c>
      <c r="G288" s="97" t="s">
        <v>309</v>
      </c>
    </row>
    <row r="289" spans="1:8">
      <c r="A289" s="94">
        <v>24</v>
      </c>
      <c r="B289" s="114" t="s">
        <v>310</v>
      </c>
      <c r="C289" s="115">
        <v>2</v>
      </c>
      <c r="D289" s="78">
        <v>22143</v>
      </c>
      <c r="E289" s="78">
        <f t="shared" si="41"/>
        <v>44286</v>
      </c>
      <c r="F289" s="78">
        <f t="shared" si="42"/>
        <v>50574.611999999994</v>
      </c>
      <c r="G289" s="97" t="s">
        <v>204</v>
      </c>
    </row>
    <row r="290" spans="1:8">
      <c r="A290" s="94">
        <v>25</v>
      </c>
      <c r="B290" s="114" t="s">
        <v>213</v>
      </c>
      <c r="C290" s="115">
        <v>1</v>
      </c>
      <c r="D290" s="78">
        <v>693</v>
      </c>
      <c r="E290" s="78">
        <f t="shared" si="41"/>
        <v>693</v>
      </c>
      <c r="F290" s="78">
        <f t="shared" si="42"/>
        <v>791.40599999999995</v>
      </c>
      <c r="G290" s="97" t="s">
        <v>214</v>
      </c>
    </row>
    <row r="291" spans="1:8">
      <c r="A291" s="94">
        <v>26</v>
      </c>
      <c r="B291" s="114" t="s">
        <v>311</v>
      </c>
      <c r="C291" s="115">
        <v>1</v>
      </c>
      <c r="D291" s="78">
        <v>1590</v>
      </c>
      <c r="E291" s="78">
        <f t="shared" si="41"/>
        <v>1590</v>
      </c>
      <c r="F291" s="78">
        <f t="shared" si="42"/>
        <v>1815.7799999999997</v>
      </c>
      <c r="G291" s="97" t="s">
        <v>312</v>
      </c>
    </row>
    <row r="292" spans="1:8">
      <c r="A292" s="94">
        <v>27</v>
      </c>
      <c r="B292" s="114" t="s">
        <v>313</v>
      </c>
      <c r="C292" s="115">
        <v>2</v>
      </c>
      <c r="D292" s="78">
        <v>816</v>
      </c>
      <c r="E292" s="78">
        <f t="shared" si="41"/>
        <v>1632</v>
      </c>
      <c r="F292" s="78">
        <f t="shared" si="42"/>
        <v>1863.7439999999999</v>
      </c>
      <c r="G292" s="97" t="s">
        <v>314</v>
      </c>
    </row>
    <row r="293" spans="1:8">
      <c r="A293" s="94">
        <v>28</v>
      </c>
      <c r="B293" s="114" t="s">
        <v>315</v>
      </c>
      <c r="C293" s="115">
        <v>1</v>
      </c>
      <c r="D293" s="78">
        <v>1461</v>
      </c>
      <c r="E293" s="78">
        <f t="shared" si="41"/>
        <v>1461</v>
      </c>
      <c r="F293" s="78">
        <f t="shared" si="42"/>
        <v>1668.4619999999998</v>
      </c>
      <c r="G293" s="97" t="s">
        <v>316</v>
      </c>
    </row>
    <row r="294" spans="1:8">
      <c r="A294" s="94">
        <v>29</v>
      </c>
      <c r="B294" s="114" t="s">
        <v>246</v>
      </c>
      <c r="C294" s="115">
        <v>2</v>
      </c>
      <c r="D294" s="78">
        <v>396</v>
      </c>
      <c r="E294" s="78">
        <f t="shared" si="41"/>
        <v>792</v>
      </c>
      <c r="F294" s="78">
        <f t="shared" si="42"/>
        <v>904.46399999999994</v>
      </c>
      <c r="G294" s="97" t="s">
        <v>247</v>
      </c>
    </row>
    <row r="295" spans="1:8">
      <c r="A295" s="94">
        <v>30</v>
      </c>
      <c r="B295" s="114" t="s">
        <v>317</v>
      </c>
      <c r="C295" s="115">
        <v>1</v>
      </c>
      <c r="D295" s="78">
        <v>651</v>
      </c>
      <c r="E295" s="78">
        <f t="shared" si="41"/>
        <v>651</v>
      </c>
      <c r="F295" s="78">
        <f t="shared" si="42"/>
        <v>743.44199999999989</v>
      </c>
      <c r="G295" s="97" t="s">
        <v>318</v>
      </c>
    </row>
    <row r="296" spans="1:8">
      <c r="A296" s="93"/>
      <c r="B296" s="80" t="s">
        <v>326</v>
      </c>
      <c r="C296" s="81"/>
      <c r="D296" s="82" t="s">
        <v>228</v>
      </c>
      <c r="E296" s="83">
        <f>SUM(E297:E312)</f>
        <v>423243.2</v>
      </c>
      <c r="F296" s="83">
        <f t="shared" ref="F296:H296" si="43">SUM(F297:F312)</f>
        <v>483343.73439999996</v>
      </c>
      <c r="G296" s="83">
        <f t="shared" si="43"/>
        <v>0</v>
      </c>
      <c r="H296" s="83">
        <f t="shared" si="43"/>
        <v>0</v>
      </c>
    </row>
    <row r="297" spans="1:8">
      <c r="A297" s="94">
        <v>1</v>
      </c>
      <c r="B297" s="114" t="s">
        <v>327</v>
      </c>
      <c r="C297" s="115">
        <v>1</v>
      </c>
      <c r="D297" s="78">
        <v>211292.81</v>
      </c>
      <c r="E297" s="78">
        <f t="shared" ref="E297:E312" si="44">(C297*D297)</f>
        <v>211292.81</v>
      </c>
      <c r="F297" s="78">
        <f t="shared" ref="F297:F312" si="45">(E297*1.142)</f>
        <v>241296.38901999997</v>
      </c>
      <c r="G297" s="97" t="s">
        <v>328</v>
      </c>
    </row>
    <row r="298" spans="1:8">
      <c r="A298" s="94">
        <v>2</v>
      </c>
      <c r="B298" s="114" t="s">
        <v>201</v>
      </c>
      <c r="C298" s="115">
        <v>1</v>
      </c>
      <c r="D298" s="78">
        <v>150</v>
      </c>
      <c r="E298" s="78">
        <f t="shared" si="44"/>
        <v>150</v>
      </c>
      <c r="F298" s="78">
        <f t="shared" si="45"/>
        <v>171.29999999999998</v>
      </c>
      <c r="G298" s="97" t="s">
        <v>202</v>
      </c>
    </row>
    <row r="299" spans="1:8">
      <c r="A299" s="94">
        <v>3</v>
      </c>
      <c r="B299" s="114" t="s">
        <v>965</v>
      </c>
      <c r="C299" s="115">
        <v>1</v>
      </c>
      <c r="D299" s="78">
        <v>40611</v>
      </c>
      <c r="E299" s="78">
        <f t="shared" si="44"/>
        <v>40611</v>
      </c>
      <c r="F299" s="78">
        <f t="shared" si="45"/>
        <v>46377.761999999995</v>
      </c>
      <c r="G299" s="97" t="s">
        <v>966</v>
      </c>
    </row>
    <row r="300" spans="1:8">
      <c r="A300" s="94">
        <v>4</v>
      </c>
      <c r="B300" s="114" t="s">
        <v>324</v>
      </c>
      <c r="C300" s="115">
        <v>3</v>
      </c>
      <c r="D300" s="78">
        <v>7588.5</v>
      </c>
      <c r="E300" s="78">
        <f t="shared" si="44"/>
        <v>22765.5</v>
      </c>
      <c r="F300" s="78">
        <f t="shared" si="45"/>
        <v>25998.200999999997</v>
      </c>
      <c r="G300" s="97"/>
    </row>
    <row r="301" spans="1:8">
      <c r="A301" s="94">
        <v>5</v>
      </c>
      <c r="B301" s="114" t="s">
        <v>924</v>
      </c>
      <c r="C301" s="115">
        <v>1</v>
      </c>
      <c r="D301" s="78">
        <v>117000</v>
      </c>
      <c r="E301" s="78">
        <f t="shared" si="44"/>
        <v>117000</v>
      </c>
      <c r="F301" s="78">
        <f t="shared" si="45"/>
        <v>133614</v>
      </c>
      <c r="G301" s="97" t="s">
        <v>204</v>
      </c>
    </row>
    <row r="302" spans="1:8">
      <c r="A302" s="94">
        <v>6</v>
      </c>
      <c r="B302" s="114" t="s">
        <v>207</v>
      </c>
      <c r="C302" s="115">
        <v>2</v>
      </c>
      <c r="D302" s="78">
        <v>104.25</v>
      </c>
      <c r="E302" s="78">
        <f t="shared" si="44"/>
        <v>208.5</v>
      </c>
      <c r="F302" s="78">
        <f t="shared" si="45"/>
        <v>238.10699999999997</v>
      </c>
      <c r="G302" s="97" t="s">
        <v>208</v>
      </c>
    </row>
    <row r="303" spans="1:8">
      <c r="A303" s="94">
        <v>7</v>
      </c>
      <c r="B303" s="114" t="s">
        <v>209</v>
      </c>
      <c r="C303" s="115">
        <v>12</v>
      </c>
      <c r="D303" s="78">
        <v>205.26</v>
      </c>
      <c r="E303" s="78">
        <f t="shared" si="44"/>
        <v>2463.12</v>
      </c>
      <c r="F303" s="78">
        <f t="shared" si="45"/>
        <v>2812.8830399999997</v>
      </c>
      <c r="G303" s="97" t="s">
        <v>210</v>
      </c>
    </row>
    <row r="304" spans="1:8">
      <c r="A304" s="94">
        <v>8</v>
      </c>
      <c r="B304" s="114" t="s">
        <v>211</v>
      </c>
      <c r="C304" s="115">
        <v>10</v>
      </c>
      <c r="D304" s="78">
        <v>103.2</v>
      </c>
      <c r="E304" s="78">
        <f t="shared" si="44"/>
        <v>1032</v>
      </c>
      <c r="F304" s="78">
        <f t="shared" si="45"/>
        <v>1178.5439999999999</v>
      </c>
      <c r="G304" s="97" t="s">
        <v>212</v>
      </c>
    </row>
    <row r="305" spans="1:8">
      <c r="A305" s="94">
        <v>9</v>
      </c>
      <c r="B305" s="114" t="s">
        <v>215</v>
      </c>
      <c r="C305" s="115">
        <v>10</v>
      </c>
      <c r="D305" s="78">
        <v>1626</v>
      </c>
      <c r="E305" s="78">
        <f t="shared" si="44"/>
        <v>16260</v>
      </c>
      <c r="F305" s="78">
        <f t="shared" si="45"/>
        <v>18568.919999999998</v>
      </c>
      <c r="G305" s="97" t="s">
        <v>216</v>
      </c>
    </row>
    <row r="306" spans="1:8">
      <c r="A306" s="94">
        <v>10</v>
      </c>
      <c r="B306" s="114" t="s">
        <v>217</v>
      </c>
      <c r="C306" s="115">
        <v>8</v>
      </c>
      <c r="D306" s="78">
        <v>183</v>
      </c>
      <c r="E306" s="78">
        <f t="shared" si="44"/>
        <v>1464</v>
      </c>
      <c r="F306" s="78">
        <f t="shared" si="45"/>
        <v>1671.8879999999999</v>
      </c>
      <c r="G306" s="97" t="s">
        <v>218</v>
      </c>
    </row>
    <row r="307" spans="1:8">
      <c r="A307" s="94">
        <v>11</v>
      </c>
      <c r="B307" s="114" t="s">
        <v>224</v>
      </c>
      <c r="C307" s="115">
        <v>5</v>
      </c>
      <c r="D307" s="78">
        <v>183</v>
      </c>
      <c r="E307" s="78">
        <f t="shared" si="44"/>
        <v>915</v>
      </c>
      <c r="F307" s="78">
        <f t="shared" si="45"/>
        <v>1044.9299999999998</v>
      </c>
      <c r="G307" s="97" t="s">
        <v>225</v>
      </c>
    </row>
    <row r="308" spans="1:8">
      <c r="A308" s="94">
        <v>12</v>
      </c>
      <c r="B308" s="114" t="s">
        <v>226</v>
      </c>
      <c r="C308" s="115">
        <v>5</v>
      </c>
      <c r="D308" s="78">
        <v>312</v>
      </c>
      <c r="E308" s="78">
        <f t="shared" si="44"/>
        <v>1560</v>
      </c>
      <c r="F308" s="78">
        <f t="shared" si="45"/>
        <v>1781.5199999999998</v>
      </c>
      <c r="G308" s="97" t="s">
        <v>227</v>
      </c>
    </row>
    <row r="309" spans="1:8">
      <c r="A309" s="94">
        <v>13</v>
      </c>
      <c r="B309" s="114" t="s">
        <v>213</v>
      </c>
      <c r="C309" s="115">
        <v>1</v>
      </c>
      <c r="D309" s="78">
        <v>693</v>
      </c>
      <c r="E309" s="78">
        <f t="shared" si="44"/>
        <v>693</v>
      </c>
      <c r="F309" s="78">
        <f t="shared" si="45"/>
        <v>791.40599999999995</v>
      </c>
      <c r="G309" s="97" t="s">
        <v>214</v>
      </c>
    </row>
    <row r="310" spans="1:8">
      <c r="A310" s="94">
        <v>14</v>
      </c>
      <c r="B310" s="114" t="s">
        <v>223</v>
      </c>
      <c r="C310" s="115">
        <v>1</v>
      </c>
      <c r="D310" s="78">
        <v>2925</v>
      </c>
      <c r="E310" s="78">
        <f t="shared" si="44"/>
        <v>2925</v>
      </c>
      <c r="F310" s="78">
        <f t="shared" si="45"/>
        <v>3340.35</v>
      </c>
      <c r="G310" s="97" t="s">
        <v>204</v>
      </c>
    </row>
    <row r="311" spans="1:8">
      <c r="A311" s="94">
        <v>15</v>
      </c>
      <c r="B311" s="114" t="s">
        <v>205</v>
      </c>
      <c r="C311" s="115">
        <v>9</v>
      </c>
      <c r="D311" s="78">
        <v>26.53</v>
      </c>
      <c r="E311" s="78">
        <f t="shared" si="44"/>
        <v>238.77</v>
      </c>
      <c r="F311" s="78">
        <f t="shared" si="45"/>
        <v>272.67534000000001</v>
      </c>
      <c r="G311" s="97" t="s">
        <v>206</v>
      </c>
    </row>
    <row r="312" spans="1:8">
      <c r="A312" s="94">
        <v>16</v>
      </c>
      <c r="B312" s="116" t="s">
        <v>219</v>
      </c>
      <c r="C312" s="117">
        <v>150</v>
      </c>
      <c r="D312" s="87">
        <v>24.43</v>
      </c>
      <c r="E312" s="87">
        <f t="shared" si="44"/>
        <v>3664.5</v>
      </c>
      <c r="F312" s="87">
        <f t="shared" si="45"/>
        <v>4184.8589999999995</v>
      </c>
      <c r="G312" s="98" t="s">
        <v>220</v>
      </c>
    </row>
    <row r="313" spans="1:8">
      <c r="A313" s="93"/>
      <c r="B313" s="80" t="s">
        <v>329</v>
      </c>
      <c r="C313" s="81"/>
      <c r="D313" s="82" t="s">
        <v>228</v>
      </c>
      <c r="E313" s="83">
        <f>SUM(E314:E344)</f>
        <v>87878.24053000001</v>
      </c>
      <c r="F313" s="83">
        <f t="shared" ref="F313:H313" si="46">SUM(F314:F344)</f>
        <v>100356.95068526</v>
      </c>
      <c r="G313" s="83">
        <f t="shared" si="46"/>
        <v>0</v>
      </c>
      <c r="H313" s="83">
        <f t="shared" si="46"/>
        <v>0</v>
      </c>
    </row>
    <row r="314" spans="1:8">
      <c r="A314" s="94">
        <v>1</v>
      </c>
      <c r="B314" s="114" t="s">
        <v>255</v>
      </c>
      <c r="C314" s="115">
        <v>1</v>
      </c>
      <c r="D314" s="78">
        <v>15318.29</v>
      </c>
      <c r="E314" s="78">
        <f t="shared" ref="E314:E344" si="47">(C314*D314)</f>
        <v>15318.29</v>
      </c>
      <c r="F314" s="78">
        <f t="shared" ref="F314:F344" si="48">(E314*1.142)</f>
        <v>17493.48718</v>
      </c>
      <c r="G314" s="97" t="s">
        <v>256</v>
      </c>
    </row>
    <row r="315" spans="1:8">
      <c r="A315" s="94">
        <v>2</v>
      </c>
      <c r="B315" s="114" t="s">
        <v>257</v>
      </c>
      <c r="C315" s="115">
        <v>1</v>
      </c>
      <c r="D315" s="78">
        <v>1056</v>
      </c>
      <c r="E315" s="78">
        <f t="shared" si="47"/>
        <v>1056</v>
      </c>
      <c r="F315" s="78">
        <f t="shared" si="48"/>
        <v>1205.952</v>
      </c>
      <c r="G315" s="97" t="s">
        <v>204</v>
      </c>
    </row>
    <row r="316" spans="1:8">
      <c r="A316" s="94">
        <v>3</v>
      </c>
      <c r="B316" s="114" t="s">
        <v>938</v>
      </c>
      <c r="C316" s="115">
        <v>1</v>
      </c>
      <c r="D316" s="78">
        <v>4884.7905300000002</v>
      </c>
      <c r="E316" s="78">
        <f t="shared" si="47"/>
        <v>4884.7905300000002</v>
      </c>
      <c r="F316" s="78">
        <f t="shared" si="48"/>
        <v>5578.4307852599995</v>
      </c>
      <c r="G316" s="97" t="s">
        <v>979</v>
      </c>
    </row>
    <row r="317" spans="1:8">
      <c r="A317" s="94">
        <v>4</v>
      </c>
      <c r="B317" s="114" t="s">
        <v>258</v>
      </c>
      <c r="C317" s="115">
        <v>1</v>
      </c>
      <c r="D317" s="78">
        <v>1740</v>
      </c>
      <c r="E317" s="78">
        <f t="shared" si="47"/>
        <v>1740</v>
      </c>
      <c r="F317" s="78">
        <f t="shared" si="48"/>
        <v>1987.08</v>
      </c>
      <c r="G317" s="97" t="s">
        <v>259</v>
      </c>
    </row>
    <row r="318" spans="1:8">
      <c r="A318" s="94">
        <v>5</v>
      </c>
      <c r="B318" s="114" t="s">
        <v>260</v>
      </c>
      <c r="C318" s="115">
        <v>1</v>
      </c>
      <c r="D318" s="78">
        <v>497.28</v>
      </c>
      <c r="E318" s="78">
        <f t="shared" si="47"/>
        <v>497.28</v>
      </c>
      <c r="F318" s="78">
        <f t="shared" si="48"/>
        <v>567.89375999999993</v>
      </c>
      <c r="G318" s="97" t="s">
        <v>261</v>
      </c>
    </row>
    <row r="319" spans="1:8">
      <c r="A319" s="94">
        <v>6</v>
      </c>
      <c r="B319" s="114" t="s">
        <v>330</v>
      </c>
      <c r="C319" s="115">
        <v>1</v>
      </c>
      <c r="D319" s="78">
        <v>11287.41</v>
      </c>
      <c r="E319" s="78">
        <f t="shared" si="47"/>
        <v>11287.41</v>
      </c>
      <c r="F319" s="78">
        <f t="shared" si="48"/>
        <v>12890.22222</v>
      </c>
      <c r="G319" s="97" t="s">
        <v>331</v>
      </c>
    </row>
    <row r="320" spans="1:8">
      <c r="A320" s="94">
        <v>7</v>
      </c>
      <c r="B320" s="114" t="s">
        <v>937</v>
      </c>
      <c r="C320" s="115">
        <v>1</v>
      </c>
      <c r="D320" s="78">
        <v>1500</v>
      </c>
      <c r="E320" s="78">
        <f t="shared" ref="E320" si="49">(C320*D320)</f>
        <v>1500</v>
      </c>
      <c r="F320" s="78">
        <f t="shared" si="48"/>
        <v>1712.9999999999998</v>
      </c>
      <c r="G320" s="97"/>
    </row>
    <row r="321" spans="1:7">
      <c r="A321" s="94">
        <v>8</v>
      </c>
      <c r="B321" s="114" t="s">
        <v>264</v>
      </c>
      <c r="C321" s="115">
        <v>1</v>
      </c>
      <c r="D321" s="78">
        <v>12009</v>
      </c>
      <c r="E321" s="78">
        <f t="shared" si="47"/>
        <v>12009</v>
      </c>
      <c r="F321" s="78">
        <f t="shared" si="48"/>
        <v>13714.277999999998</v>
      </c>
      <c r="G321" s="97" t="s">
        <v>204</v>
      </c>
    </row>
    <row r="322" spans="1:7">
      <c r="A322" s="94">
        <v>9</v>
      </c>
      <c r="B322" s="114" t="s">
        <v>265</v>
      </c>
      <c r="C322" s="115">
        <v>1</v>
      </c>
      <c r="D322" s="78">
        <v>1176</v>
      </c>
      <c r="E322" s="78">
        <f t="shared" si="47"/>
        <v>1176</v>
      </c>
      <c r="F322" s="78">
        <f t="shared" si="48"/>
        <v>1342.992</v>
      </c>
      <c r="G322" s="97" t="s">
        <v>204</v>
      </c>
    </row>
    <row r="323" spans="1:7">
      <c r="A323" s="94">
        <v>10</v>
      </c>
      <c r="B323" s="114" t="s">
        <v>266</v>
      </c>
      <c r="C323" s="115">
        <v>1</v>
      </c>
      <c r="D323" s="78">
        <v>361</v>
      </c>
      <c r="E323" s="78">
        <f t="shared" si="47"/>
        <v>361</v>
      </c>
      <c r="F323" s="78">
        <f t="shared" si="48"/>
        <v>412.26199999999994</v>
      </c>
      <c r="G323" s="97"/>
    </row>
    <row r="324" spans="1:7">
      <c r="A324" s="94">
        <v>11</v>
      </c>
      <c r="B324" s="114" t="s">
        <v>267</v>
      </c>
      <c r="C324" s="115">
        <v>1</v>
      </c>
      <c r="D324" s="78">
        <v>1386.64</v>
      </c>
      <c r="E324" s="78">
        <f t="shared" si="47"/>
        <v>1386.64</v>
      </c>
      <c r="F324" s="78">
        <f t="shared" si="48"/>
        <v>1583.54288</v>
      </c>
      <c r="G324" s="97" t="s">
        <v>268</v>
      </c>
    </row>
    <row r="325" spans="1:7">
      <c r="A325" s="94">
        <v>12</v>
      </c>
      <c r="B325" s="114" t="s">
        <v>332</v>
      </c>
      <c r="C325" s="115">
        <v>3</v>
      </c>
      <c r="D325" s="78">
        <v>1824</v>
      </c>
      <c r="E325" s="78">
        <f t="shared" si="47"/>
        <v>5472</v>
      </c>
      <c r="F325" s="78">
        <f t="shared" si="48"/>
        <v>6249.0239999999994</v>
      </c>
      <c r="G325" s="97" t="s">
        <v>333</v>
      </c>
    </row>
    <row r="326" spans="1:7">
      <c r="A326" s="94">
        <v>13</v>
      </c>
      <c r="B326" s="114" t="s">
        <v>211</v>
      </c>
      <c r="C326" s="115">
        <v>5</v>
      </c>
      <c r="D326" s="78">
        <v>103.2</v>
      </c>
      <c r="E326" s="78">
        <f t="shared" si="47"/>
        <v>516</v>
      </c>
      <c r="F326" s="78">
        <f t="shared" si="48"/>
        <v>589.27199999999993</v>
      </c>
      <c r="G326" s="97" t="s">
        <v>212</v>
      </c>
    </row>
    <row r="327" spans="1:7">
      <c r="A327" s="94">
        <v>14</v>
      </c>
      <c r="B327" s="114" t="s">
        <v>209</v>
      </c>
      <c r="C327" s="115">
        <v>5</v>
      </c>
      <c r="D327" s="78">
        <v>205.26</v>
      </c>
      <c r="E327" s="78">
        <f t="shared" si="47"/>
        <v>1026.3</v>
      </c>
      <c r="F327" s="78">
        <f t="shared" si="48"/>
        <v>1172.0346</v>
      </c>
      <c r="G327" s="97" t="s">
        <v>210</v>
      </c>
    </row>
    <row r="328" spans="1:7">
      <c r="A328" s="94">
        <v>15</v>
      </c>
      <c r="B328" s="114" t="s">
        <v>221</v>
      </c>
      <c r="C328" s="115">
        <v>1</v>
      </c>
      <c r="D328" s="78">
        <v>84.96</v>
      </c>
      <c r="E328" s="78">
        <f t="shared" si="47"/>
        <v>84.96</v>
      </c>
      <c r="F328" s="78">
        <f t="shared" si="48"/>
        <v>97.024319999999989</v>
      </c>
      <c r="G328" s="97" t="s">
        <v>222</v>
      </c>
    </row>
    <row r="329" spans="1:7">
      <c r="A329" s="94">
        <v>16</v>
      </c>
      <c r="B329" s="114" t="s">
        <v>291</v>
      </c>
      <c r="C329" s="115">
        <v>1</v>
      </c>
      <c r="D329" s="78">
        <v>10696.05</v>
      </c>
      <c r="E329" s="78">
        <f t="shared" si="47"/>
        <v>10696.05</v>
      </c>
      <c r="F329" s="78">
        <f t="shared" si="48"/>
        <v>12214.889099999999</v>
      </c>
      <c r="G329" s="97" t="s">
        <v>204</v>
      </c>
    </row>
    <row r="330" spans="1:7">
      <c r="A330" s="94">
        <v>17</v>
      </c>
      <c r="B330" s="114" t="s">
        <v>334</v>
      </c>
      <c r="C330" s="115">
        <v>1</v>
      </c>
      <c r="D330" s="78">
        <v>8032.5</v>
      </c>
      <c r="E330" s="78">
        <f t="shared" si="47"/>
        <v>8032.5</v>
      </c>
      <c r="F330" s="78">
        <f t="shared" si="48"/>
        <v>9173.1149999999998</v>
      </c>
      <c r="G330" s="97" t="s">
        <v>335</v>
      </c>
    </row>
    <row r="331" spans="1:7">
      <c r="A331" s="94">
        <v>18</v>
      </c>
      <c r="B331" s="114" t="s">
        <v>215</v>
      </c>
      <c r="C331" s="115">
        <v>2</v>
      </c>
      <c r="D331" s="78">
        <v>1626</v>
      </c>
      <c r="E331" s="78">
        <f t="shared" si="47"/>
        <v>3252</v>
      </c>
      <c r="F331" s="78">
        <f t="shared" si="48"/>
        <v>3713.7839999999997</v>
      </c>
      <c r="G331" s="97" t="s">
        <v>216</v>
      </c>
    </row>
    <row r="332" spans="1:7">
      <c r="A332" s="94">
        <v>19</v>
      </c>
      <c r="B332" s="114" t="s">
        <v>269</v>
      </c>
      <c r="C332" s="115">
        <v>11</v>
      </c>
      <c r="D332" s="78">
        <v>233.73</v>
      </c>
      <c r="E332" s="78">
        <f t="shared" si="47"/>
        <v>2571.0299999999997</v>
      </c>
      <c r="F332" s="78">
        <f t="shared" si="48"/>
        <v>2936.1162599999993</v>
      </c>
      <c r="G332" s="97" t="s">
        <v>270</v>
      </c>
    </row>
    <row r="333" spans="1:7">
      <c r="A333" s="94">
        <v>20</v>
      </c>
      <c r="B333" s="114" t="s">
        <v>271</v>
      </c>
      <c r="C333" s="115">
        <v>7</v>
      </c>
      <c r="D333" s="78">
        <v>125.11</v>
      </c>
      <c r="E333" s="78">
        <f t="shared" si="47"/>
        <v>875.77</v>
      </c>
      <c r="F333" s="78">
        <f t="shared" si="48"/>
        <v>1000.1293399999998</v>
      </c>
      <c r="G333" s="97" t="s">
        <v>272</v>
      </c>
    </row>
    <row r="334" spans="1:7">
      <c r="A334" s="94">
        <v>21</v>
      </c>
      <c r="B334" s="114" t="s">
        <v>273</v>
      </c>
      <c r="C334" s="115">
        <v>1</v>
      </c>
      <c r="D334" s="78">
        <v>174.56</v>
      </c>
      <c r="E334" s="78">
        <f t="shared" si="47"/>
        <v>174.56</v>
      </c>
      <c r="F334" s="78">
        <f t="shared" si="48"/>
        <v>199.34751999999997</v>
      </c>
      <c r="G334" s="97" t="s">
        <v>274</v>
      </c>
    </row>
    <row r="335" spans="1:7">
      <c r="A335" s="94">
        <v>22</v>
      </c>
      <c r="B335" s="114" t="s">
        <v>275</v>
      </c>
      <c r="C335" s="115">
        <v>1</v>
      </c>
      <c r="D335" s="78">
        <v>204.32</v>
      </c>
      <c r="E335" s="78">
        <f t="shared" si="47"/>
        <v>204.32</v>
      </c>
      <c r="F335" s="78">
        <f t="shared" si="48"/>
        <v>233.33343999999997</v>
      </c>
      <c r="G335" s="97" t="s">
        <v>276</v>
      </c>
    </row>
    <row r="336" spans="1:7">
      <c r="A336" s="94">
        <v>23</v>
      </c>
      <c r="B336" s="114" t="s">
        <v>277</v>
      </c>
      <c r="C336" s="115">
        <v>1</v>
      </c>
      <c r="D336" s="78">
        <v>235.5</v>
      </c>
      <c r="E336" s="78">
        <f t="shared" si="47"/>
        <v>235.5</v>
      </c>
      <c r="F336" s="78">
        <f t="shared" si="48"/>
        <v>268.94099999999997</v>
      </c>
      <c r="G336" s="97" t="s">
        <v>278</v>
      </c>
    </row>
    <row r="337" spans="1:8">
      <c r="A337" s="94">
        <v>24</v>
      </c>
      <c r="B337" s="114" t="s">
        <v>279</v>
      </c>
      <c r="C337" s="115">
        <v>1</v>
      </c>
      <c r="D337" s="78">
        <v>40.799999999999997</v>
      </c>
      <c r="E337" s="78">
        <f t="shared" si="47"/>
        <v>40.799999999999997</v>
      </c>
      <c r="F337" s="78">
        <f t="shared" si="48"/>
        <v>46.593599999999995</v>
      </c>
      <c r="G337" s="97" t="s">
        <v>280</v>
      </c>
    </row>
    <row r="338" spans="1:8">
      <c r="A338" s="94">
        <v>25</v>
      </c>
      <c r="B338" s="114" t="s">
        <v>281</v>
      </c>
      <c r="C338" s="115">
        <v>1</v>
      </c>
      <c r="D338" s="78">
        <v>93</v>
      </c>
      <c r="E338" s="78">
        <f t="shared" si="47"/>
        <v>93</v>
      </c>
      <c r="F338" s="78">
        <f t="shared" si="48"/>
        <v>106.20599999999999</v>
      </c>
      <c r="G338" s="97" t="s">
        <v>282</v>
      </c>
    </row>
    <row r="339" spans="1:8">
      <c r="A339" s="94">
        <v>26</v>
      </c>
      <c r="B339" s="114" t="s">
        <v>283</v>
      </c>
      <c r="C339" s="115">
        <v>1</v>
      </c>
      <c r="D339" s="78">
        <v>124.5</v>
      </c>
      <c r="E339" s="78">
        <f t="shared" si="47"/>
        <v>124.5</v>
      </c>
      <c r="F339" s="78">
        <f t="shared" si="48"/>
        <v>142.179</v>
      </c>
      <c r="G339" s="97" t="s">
        <v>284</v>
      </c>
    </row>
    <row r="340" spans="1:8">
      <c r="A340" s="94">
        <v>27</v>
      </c>
      <c r="B340" s="114" t="s">
        <v>285</v>
      </c>
      <c r="C340" s="115">
        <v>1</v>
      </c>
      <c r="D340" s="78">
        <v>73.5</v>
      </c>
      <c r="E340" s="78">
        <f t="shared" si="47"/>
        <v>73.5</v>
      </c>
      <c r="F340" s="78">
        <f t="shared" si="48"/>
        <v>83.936999999999998</v>
      </c>
      <c r="G340" s="97" t="s">
        <v>286</v>
      </c>
    </row>
    <row r="341" spans="1:8">
      <c r="A341" s="94">
        <v>28</v>
      </c>
      <c r="B341" s="114" t="s">
        <v>224</v>
      </c>
      <c r="C341" s="115">
        <v>4</v>
      </c>
      <c r="D341" s="78">
        <v>183</v>
      </c>
      <c r="E341" s="78">
        <f t="shared" si="47"/>
        <v>732</v>
      </c>
      <c r="F341" s="78">
        <f t="shared" si="48"/>
        <v>835.94399999999996</v>
      </c>
      <c r="G341" s="97" t="s">
        <v>225</v>
      </c>
    </row>
    <row r="342" spans="1:8">
      <c r="A342" s="94">
        <v>29</v>
      </c>
      <c r="B342" s="114" t="s">
        <v>287</v>
      </c>
      <c r="C342" s="115">
        <v>2</v>
      </c>
      <c r="D342" s="78">
        <v>138.13999999999999</v>
      </c>
      <c r="E342" s="78">
        <f t="shared" si="47"/>
        <v>276.27999999999997</v>
      </c>
      <c r="F342" s="78">
        <f t="shared" si="48"/>
        <v>315.51175999999992</v>
      </c>
      <c r="G342" s="97" t="s">
        <v>288</v>
      </c>
    </row>
    <row r="343" spans="1:8">
      <c r="A343" s="94">
        <v>30</v>
      </c>
      <c r="B343" s="114" t="s">
        <v>289</v>
      </c>
      <c r="C343" s="115">
        <v>1</v>
      </c>
      <c r="D343" s="78">
        <v>1968.52</v>
      </c>
      <c r="E343" s="78">
        <f t="shared" si="47"/>
        <v>1968.52</v>
      </c>
      <c r="F343" s="78">
        <f t="shared" si="48"/>
        <v>2248.0498399999997</v>
      </c>
      <c r="G343" s="97" t="s">
        <v>290</v>
      </c>
    </row>
    <row r="344" spans="1:8">
      <c r="A344" s="94">
        <v>31</v>
      </c>
      <c r="B344" s="116" t="s">
        <v>205</v>
      </c>
      <c r="C344" s="117">
        <v>8</v>
      </c>
      <c r="D344" s="87">
        <v>26.53</v>
      </c>
      <c r="E344" s="87">
        <f t="shared" si="47"/>
        <v>212.24</v>
      </c>
      <c r="F344" s="87">
        <f t="shared" si="48"/>
        <v>242.37807999999998</v>
      </c>
      <c r="G344" s="98" t="s">
        <v>206</v>
      </c>
    </row>
    <row r="345" spans="1:8">
      <c r="A345" s="93"/>
      <c r="B345" s="80" t="s">
        <v>336</v>
      </c>
      <c r="C345" s="81"/>
      <c r="D345" s="82" t="s">
        <v>228</v>
      </c>
      <c r="E345" s="83">
        <f>SUM(E346:E366)</f>
        <v>1106116.82</v>
      </c>
      <c r="F345" s="83">
        <f t="shared" ref="F345:H345" si="50">SUM(F346:F366)</f>
        <v>1263185.4084399997</v>
      </c>
      <c r="G345" s="83">
        <f t="shared" si="50"/>
        <v>0</v>
      </c>
      <c r="H345" s="83">
        <f t="shared" si="50"/>
        <v>0</v>
      </c>
    </row>
    <row r="346" spans="1:8">
      <c r="A346" s="94">
        <v>1</v>
      </c>
      <c r="B346" s="114" t="s">
        <v>337</v>
      </c>
      <c r="C346" s="115">
        <v>1</v>
      </c>
      <c r="D346" s="78">
        <v>564451.23</v>
      </c>
      <c r="E346" s="78">
        <f t="shared" ref="E346:E366" si="51">(C346*D346)</f>
        <v>564451.23</v>
      </c>
      <c r="F346" s="78">
        <f t="shared" ref="F346:F366" si="52">(E346*1.142)</f>
        <v>644603.30465999991</v>
      </c>
      <c r="G346" s="97" t="s">
        <v>338</v>
      </c>
    </row>
    <row r="347" spans="1:8">
      <c r="A347" s="94">
        <v>2</v>
      </c>
      <c r="B347" s="114" t="s">
        <v>201</v>
      </c>
      <c r="C347" s="115">
        <v>1</v>
      </c>
      <c r="D347" s="78">
        <v>150</v>
      </c>
      <c r="E347" s="78">
        <f t="shared" si="51"/>
        <v>150</v>
      </c>
      <c r="F347" s="78">
        <f t="shared" si="52"/>
        <v>171.29999999999998</v>
      </c>
      <c r="G347" s="97" t="s">
        <v>202</v>
      </c>
    </row>
    <row r="348" spans="1:8">
      <c r="A348" s="94">
        <v>3</v>
      </c>
      <c r="B348" s="114" t="s">
        <v>973</v>
      </c>
      <c r="C348" s="115">
        <v>1</v>
      </c>
      <c r="D348" s="78">
        <v>44160</v>
      </c>
      <c r="E348" s="78">
        <f t="shared" si="51"/>
        <v>44160</v>
      </c>
      <c r="F348" s="78">
        <f t="shared" si="52"/>
        <v>50430.719999999994</v>
      </c>
      <c r="G348" s="97" t="s">
        <v>974</v>
      </c>
    </row>
    <row r="349" spans="1:8">
      <c r="A349" s="94">
        <v>4</v>
      </c>
      <c r="B349" s="114" t="s">
        <v>240</v>
      </c>
      <c r="C349" s="115">
        <v>3</v>
      </c>
      <c r="D349" s="78">
        <v>12127.5</v>
      </c>
      <c r="E349" s="78">
        <f t="shared" si="51"/>
        <v>36382.5</v>
      </c>
      <c r="F349" s="78">
        <f t="shared" si="52"/>
        <v>41548.814999999995</v>
      </c>
      <c r="G349" s="97" t="s">
        <v>241</v>
      </c>
    </row>
    <row r="350" spans="1:8">
      <c r="A350" s="94">
        <v>5</v>
      </c>
      <c r="B350" s="114" t="s">
        <v>924</v>
      </c>
      <c r="C350" s="115">
        <v>1</v>
      </c>
      <c r="D350" s="78">
        <v>117000</v>
      </c>
      <c r="E350" s="78">
        <f t="shared" si="51"/>
        <v>117000</v>
      </c>
      <c r="F350" s="78">
        <f t="shared" si="52"/>
        <v>133614</v>
      </c>
      <c r="G350" s="97" t="s">
        <v>204</v>
      </c>
    </row>
    <row r="351" spans="1:8">
      <c r="A351" s="94">
        <v>6</v>
      </c>
      <c r="B351" s="114" t="s">
        <v>207</v>
      </c>
      <c r="C351" s="115">
        <v>2</v>
      </c>
      <c r="D351" s="78">
        <v>104.25</v>
      </c>
      <c r="E351" s="78">
        <f t="shared" si="51"/>
        <v>208.5</v>
      </c>
      <c r="F351" s="78">
        <f t="shared" si="52"/>
        <v>238.10699999999997</v>
      </c>
      <c r="G351" s="97" t="s">
        <v>208</v>
      </c>
    </row>
    <row r="352" spans="1:8">
      <c r="A352" s="94">
        <v>7</v>
      </c>
      <c r="B352" s="114" t="s">
        <v>209</v>
      </c>
      <c r="C352" s="115">
        <v>14</v>
      </c>
      <c r="D352" s="78">
        <v>205.26</v>
      </c>
      <c r="E352" s="78">
        <f t="shared" si="51"/>
        <v>2873.64</v>
      </c>
      <c r="F352" s="78">
        <f t="shared" si="52"/>
        <v>3281.6968799999995</v>
      </c>
      <c r="G352" s="97" t="s">
        <v>210</v>
      </c>
    </row>
    <row r="353" spans="1:8">
      <c r="A353" s="94">
        <v>8</v>
      </c>
      <c r="B353" s="114" t="s">
        <v>211</v>
      </c>
      <c r="C353" s="115">
        <v>12</v>
      </c>
      <c r="D353" s="78">
        <v>103.2</v>
      </c>
      <c r="E353" s="78">
        <f t="shared" si="51"/>
        <v>1238.4000000000001</v>
      </c>
      <c r="F353" s="78">
        <f t="shared" si="52"/>
        <v>1414.2528</v>
      </c>
      <c r="G353" s="97" t="s">
        <v>212</v>
      </c>
    </row>
    <row r="354" spans="1:8">
      <c r="A354" s="94">
        <v>9</v>
      </c>
      <c r="B354" s="114" t="s">
        <v>215</v>
      </c>
      <c r="C354" s="115">
        <v>10</v>
      </c>
      <c r="D354" s="78">
        <v>1626</v>
      </c>
      <c r="E354" s="78">
        <f t="shared" si="51"/>
        <v>16260</v>
      </c>
      <c r="F354" s="78">
        <f t="shared" si="52"/>
        <v>18568.919999999998</v>
      </c>
      <c r="G354" s="97" t="s">
        <v>216</v>
      </c>
    </row>
    <row r="355" spans="1:8">
      <c r="A355" s="94">
        <v>10</v>
      </c>
      <c r="B355" s="114" t="s">
        <v>217</v>
      </c>
      <c r="C355" s="115">
        <v>10</v>
      </c>
      <c r="D355" s="78">
        <v>183</v>
      </c>
      <c r="E355" s="78">
        <f t="shared" si="51"/>
        <v>1830</v>
      </c>
      <c r="F355" s="78">
        <f t="shared" si="52"/>
        <v>2089.8599999999997</v>
      </c>
      <c r="G355" s="97" t="s">
        <v>218</v>
      </c>
    </row>
    <row r="356" spans="1:8">
      <c r="A356" s="94">
        <v>11</v>
      </c>
      <c r="B356" s="114" t="s">
        <v>224</v>
      </c>
      <c r="C356" s="115">
        <v>9</v>
      </c>
      <c r="D356" s="78">
        <v>183</v>
      </c>
      <c r="E356" s="78">
        <f t="shared" si="51"/>
        <v>1647</v>
      </c>
      <c r="F356" s="78">
        <f t="shared" si="52"/>
        <v>1880.8739999999998</v>
      </c>
      <c r="G356" s="97" t="s">
        <v>225</v>
      </c>
    </row>
    <row r="357" spans="1:8">
      <c r="A357" s="94">
        <v>12</v>
      </c>
      <c r="B357" s="114" t="s">
        <v>226</v>
      </c>
      <c r="C357" s="115">
        <v>5</v>
      </c>
      <c r="D357" s="78">
        <v>312</v>
      </c>
      <c r="E357" s="78">
        <f t="shared" si="51"/>
        <v>1560</v>
      </c>
      <c r="F357" s="78">
        <f t="shared" si="52"/>
        <v>1781.5199999999998</v>
      </c>
      <c r="G357" s="97" t="s">
        <v>227</v>
      </c>
    </row>
    <row r="358" spans="1:8">
      <c r="A358" s="94">
        <v>13</v>
      </c>
      <c r="B358" s="114" t="s">
        <v>213</v>
      </c>
      <c r="C358" s="115">
        <v>1</v>
      </c>
      <c r="D358" s="78">
        <v>693</v>
      </c>
      <c r="E358" s="78">
        <f t="shared" si="51"/>
        <v>693</v>
      </c>
      <c r="F358" s="78">
        <f t="shared" si="52"/>
        <v>791.40599999999995</v>
      </c>
      <c r="G358" s="97" t="s">
        <v>214</v>
      </c>
    </row>
    <row r="359" spans="1:8">
      <c r="A359" s="94">
        <v>14</v>
      </c>
      <c r="B359" s="114" t="s">
        <v>223</v>
      </c>
      <c r="C359" s="115">
        <v>2</v>
      </c>
      <c r="D359" s="78">
        <v>2925</v>
      </c>
      <c r="E359" s="78">
        <f t="shared" si="51"/>
        <v>5850</v>
      </c>
      <c r="F359" s="78">
        <f t="shared" si="52"/>
        <v>6680.7</v>
      </c>
      <c r="G359" s="97" t="s">
        <v>204</v>
      </c>
    </row>
    <row r="360" spans="1:8">
      <c r="A360" s="94">
        <v>15</v>
      </c>
      <c r="B360" s="114" t="s">
        <v>339</v>
      </c>
      <c r="C360" s="115">
        <v>3</v>
      </c>
      <c r="D360" s="78">
        <v>22162.5</v>
      </c>
      <c r="E360" s="78">
        <f t="shared" si="51"/>
        <v>66487.5</v>
      </c>
      <c r="F360" s="78">
        <f t="shared" si="52"/>
        <v>75928.724999999991</v>
      </c>
      <c r="G360" s="97"/>
    </row>
    <row r="361" spans="1:8">
      <c r="A361" s="94">
        <v>16</v>
      </c>
      <c r="B361" s="114" t="s">
        <v>340</v>
      </c>
      <c r="C361" s="115">
        <v>1</v>
      </c>
      <c r="D361" s="78">
        <v>24765</v>
      </c>
      <c r="E361" s="78">
        <f t="shared" si="51"/>
        <v>24765</v>
      </c>
      <c r="F361" s="78">
        <f t="shared" si="52"/>
        <v>28281.629999999997</v>
      </c>
      <c r="G361" s="97" t="s">
        <v>341</v>
      </c>
    </row>
    <row r="362" spans="1:8">
      <c r="A362" s="94">
        <v>17</v>
      </c>
      <c r="B362" s="114" t="s">
        <v>342</v>
      </c>
      <c r="C362" s="115">
        <v>1</v>
      </c>
      <c r="D362" s="78">
        <v>588</v>
      </c>
      <c r="E362" s="78">
        <f t="shared" si="51"/>
        <v>588</v>
      </c>
      <c r="F362" s="78">
        <f t="shared" si="52"/>
        <v>671.49599999999998</v>
      </c>
      <c r="G362" s="97" t="s">
        <v>343</v>
      </c>
    </row>
    <row r="363" spans="1:8">
      <c r="A363" s="94">
        <v>18</v>
      </c>
      <c r="B363" s="114" t="s">
        <v>344</v>
      </c>
      <c r="C363" s="115">
        <v>3</v>
      </c>
      <c r="D363" s="78">
        <v>4800</v>
      </c>
      <c r="E363" s="78">
        <f t="shared" si="51"/>
        <v>14400</v>
      </c>
      <c r="F363" s="78">
        <f t="shared" si="52"/>
        <v>16444.8</v>
      </c>
      <c r="G363" s="97"/>
    </row>
    <row r="364" spans="1:8">
      <c r="A364" s="94">
        <v>19</v>
      </c>
      <c r="B364" s="114" t="s">
        <v>939</v>
      </c>
      <c r="C364" s="115">
        <v>1</v>
      </c>
      <c r="D364" s="78">
        <v>201000</v>
      </c>
      <c r="E364" s="78">
        <f t="shared" si="51"/>
        <v>201000</v>
      </c>
      <c r="F364" s="78">
        <f t="shared" si="52"/>
        <v>229541.99999999997</v>
      </c>
      <c r="G364" s="97"/>
    </row>
    <row r="365" spans="1:8">
      <c r="A365" s="94">
        <v>20</v>
      </c>
      <c r="B365" s="114" t="s">
        <v>205</v>
      </c>
      <c r="C365" s="115">
        <v>25</v>
      </c>
      <c r="D365" s="78">
        <v>26.53</v>
      </c>
      <c r="E365" s="78">
        <f t="shared" si="51"/>
        <v>663.25</v>
      </c>
      <c r="F365" s="78">
        <f t="shared" si="52"/>
        <v>757.43149999999991</v>
      </c>
      <c r="G365" s="97" t="s">
        <v>206</v>
      </c>
    </row>
    <row r="366" spans="1:8">
      <c r="A366" s="94">
        <v>21</v>
      </c>
      <c r="B366" s="116" t="s">
        <v>219</v>
      </c>
      <c r="C366" s="117">
        <v>160</v>
      </c>
      <c r="D366" s="87">
        <v>24.43</v>
      </c>
      <c r="E366" s="87">
        <f t="shared" si="51"/>
        <v>3908.8</v>
      </c>
      <c r="F366" s="87">
        <f t="shared" si="52"/>
        <v>4463.8495999999996</v>
      </c>
      <c r="G366" s="98" t="s">
        <v>220</v>
      </c>
    </row>
    <row r="367" spans="1:8">
      <c r="A367" s="93"/>
      <c r="B367" s="80" t="s">
        <v>345</v>
      </c>
      <c r="C367" s="81"/>
      <c r="D367" s="82" t="s">
        <v>228</v>
      </c>
      <c r="E367" s="83">
        <f>SUM(E368:E398)</f>
        <v>994673.85</v>
      </c>
      <c r="F367" s="83">
        <f t="shared" ref="F367:H367" si="53">SUM(F368:F398)</f>
        <v>1135917.5366999996</v>
      </c>
      <c r="G367" s="83">
        <f t="shared" si="53"/>
        <v>0</v>
      </c>
      <c r="H367" s="83">
        <f t="shared" si="53"/>
        <v>0</v>
      </c>
    </row>
    <row r="368" spans="1:8">
      <c r="A368" s="94">
        <v>1</v>
      </c>
      <c r="B368" s="114" t="s">
        <v>337</v>
      </c>
      <c r="C368" s="115">
        <v>1</v>
      </c>
      <c r="D368" s="78">
        <v>564451.23</v>
      </c>
      <c r="E368" s="78">
        <f t="shared" ref="E368:E398" si="54">(C368*D368)</f>
        <v>564451.23</v>
      </c>
      <c r="F368" s="78">
        <f t="shared" ref="F368:F398" si="55">(E368*1.142)</f>
        <v>644603.30465999991</v>
      </c>
      <c r="G368" s="97" t="s">
        <v>338</v>
      </c>
    </row>
    <row r="369" spans="1:7">
      <c r="A369" s="94">
        <v>2</v>
      </c>
      <c r="B369" s="114" t="s">
        <v>201</v>
      </c>
      <c r="C369" s="115">
        <v>1</v>
      </c>
      <c r="D369" s="78">
        <v>150</v>
      </c>
      <c r="E369" s="78">
        <f t="shared" si="54"/>
        <v>150</v>
      </c>
      <c r="F369" s="78">
        <f t="shared" si="55"/>
        <v>171.29999999999998</v>
      </c>
      <c r="G369" s="97" t="s">
        <v>202</v>
      </c>
    </row>
    <row r="370" spans="1:7">
      <c r="A370" s="94">
        <v>3</v>
      </c>
      <c r="B370" s="114" t="s">
        <v>971</v>
      </c>
      <c r="C370" s="115">
        <v>1</v>
      </c>
      <c r="D370" s="78">
        <v>56626.5</v>
      </c>
      <c r="E370" s="78">
        <f t="shared" si="54"/>
        <v>56626.5</v>
      </c>
      <c r="F370" s="78">
        <f t="shared" si="55"/>
        <v>64667.462999999996</v>
      </c>
      <c r="G370" s="97" t="s">
        <v>972</v>
      </c>
    </row>
    <row r="371" spans="1:7">
      <c r="A371" s="94">
        <v>3</v>
      </c>
      <c r="B371" s="114" t="s">
        <v>240</v>
      </c>
      <c r="C371" s="115">
        <v>3</v>
      </c>
      <c r="D371" s="78">
        <v>12127.5</v>
      </c>
      <c r="E371" s="78">
        <f t="shared" si="54"/>
        <v>36382.5</v>
      </c>
      <c r="F371" s="78">
        <f t="shared" si="55"/>
        <v>41548.814999999995</v>
      </c>
      <c r="G371" s="97" t="s">
        <v>241</v>
      </c>
    </row>
    <row r="372" spans="1:7">
      <c r="A372" s="94">
        <v>4</v>
      </c>
      <c r="B372" s="114" t="s">
        <v>207</v>
      </c>
      <c r="C372" s="115">
        <v>2</v>
      </c>
      <c r="D372" s="78">
        <v>104.25</v>
      </c>
      <c r="E372" s="78">
        <f t="shared" si="54"/>
        <v>208.5</v>
      </c>
      <c r="F372" s="78">
        <f t="shared" si="55"/>
        <v>238.10699999999997</v>
      </c>
      <c r="G372" s="97" t="s">
        <v>208</v>
      </c>
    </row>
    <row r="373" spans="1:7">
      <c r="A373" s="94">
        <v>5</v>
      </c>
      <c r="B373" s="114" t="s">
        <v>209</v>
      </c>
      <c r="C373" s="115">
        <v>26</v>
      </c>
      <c r="D373" s="78">
        <v>205.26</v>
      </c>
      <c r="E373" s="78">
        <f t="shared" si="54"/>
        <v>5336.76</v>
      </c>
      <c r="F373" s="78">
        <f t="shared" si="55"/>
        <v>6094.5799200000001</v>
      </c>
      <c r="G373" s="97" t="s">
        <v>210</v>
      </c>
    </row>
    <row r="374" spans="1:7">
      <c r="A374" s="94">
        <v>6</v>
      </c>
      <c r="B374" s="114" t="s">
        <v>215</v>
      </c>
      <c r="C374" s="115">
        <v>15</v>
      </c>
      <c r="D374" s="78">
        <v>1626</v>
      </c>
      <c r="E374" s="78">
        <f t="shared" si="54"/>
        <v>24390</v>
      </c>
      <c r="F374" s="78">
        <f t="shared" si="55"/>
        <v>27853.379999999997</v>
      </c>
      <c r="G374" s="97" t="s">
        <v>216</v>
      </c>
    </row>
    <row r="375" spans="1:7">
      <c r="A375" s="94">
        <v>7</v>
      </c>
      <c r="B375" s="114" t="s">
        <v>217</v>
      </c>
      <c r="C375" s="115">
        <v>16</v>
      </c>
      <c r="D375" s="78">
        <v>183</v>
      </c>
      <c r="E375" s="78">
        <f t="shared" si="54"/>
        <v>2928</v>
      </c>
      <c r="F375" s="78">
        <f t="shared" si="55"/>
        <v>3343.7759999999998</v>
      </c>
      <c r="G375" s="97" t="s">
        <v>218</v>
      </c>
    </row>
    <row r="376" spans="1:7">
      <c r="A376" s="94">
        <v>8</v>
      </c>
      <c r="B376" s="114" t="s">
        <v>224</v>
      </c>
      <c r="C376" s="115">
        <v>9</v>
      </c>
      <c r="D376" s="78">
        <v>183</v>
      </c>
      <c r="E376" s="78">
        <f t="shared" si="54"/>
        <v>1647</v>
      </c>
      <c r="F376" s="78">
        <f t="shared" si="55"/>
        <v>1880.8739999999998</v>
      </c>
      <c r="G376" s="97" t="s">
        <v>225</v>
      </c>
    </row>
    <row r="377" spans="1:7">
      <c r="A377" s="94">
        <v>9</v>
      </c>
      <c r="B377" s="114" t="s">
        <v>226</v>
      </c>
      <c r="C377" s="115">
        <v>9</v>
      </c>
      <c r="D377" s="78">
        <v>312</v>
      </c>
      <c r="E377" s="78">
        <f t="shared" si="54"/>
        <v>2808</v>
      </c>
      <c r="F377" s="78">
        <f t="shared" si="55"/>
        <v>3206.7359999999999</v>
      </c>
      <c r="G377" s="97" t="s">
        <v>227</v>
      </c>
    </row>
    <row r="378" spans="1:7">
      <c r="A378" s="94">
        <v>10</v>
      </c>
      <c r="B378" s="114" t="s">
        <v>223</v>
      </c>
      <c r="C378" s="115">
        <v>1</v>
      </c>
      <c r="D378" s="78">
        <v>2925</v>
      </c>
      <c r="E378" s="78">
        <f t="shared" si="54"/>
        <v>2925</v>
      </c>
      <c r="F378" s="78">
        <f t="shared" si="55"/>
        <v>3340.35</v>
      </c>
      <c r="G378" s="97" t="s">
        <v>204</v>
      </c>
    </row>
    <row r="379" spans="1:7">
      <c r="A379" s="94">
        <v>11</v>
      </c>
      <c r="B379" s="114" t="s">
        <v>315</v>
      </c>
      <c r="C379" s="115">
        <v>1</v>
      </c>
      <c r="D379" s="78">
        <v>1461</v>
      </c>
      <c r="E379" s="78">
        <f t="shared" si="54"/>
        <v>1461</v>
      </c>
      <c r="F379" s="78">
        <f t="shared" si="55"/>
        <v>1668.4619999999998</v>
      </c>
      <c r="G379" s="97" t="s">
        <v>316</v>
      </c>
    </row>
    <row r="380" spans="1:7">
      <c r="A380" s="94">
        <v>12</v>
      </c>
      <c r="B380" s="114" t="s">
        <v>300</v>
      </c>
      <c r="C380" s="115">
        <v>4</v>
      </c>
      <c r="D380" s="78">
        <v>104.88</v>
      </c>
      <c r="E380" s="78">
        <f t="shared" si="54"/>
        <v>419.52</v>
      </c>
      <c r="F380" s="78">
        <f t="shared" si="55"/>
        <v>479.09183999999993</v>
      </c>
      <c r="G380" s="97" t="s">
        <v>301</v>
      </c>
    </row>
    <row r="381" spans="1:7">
      <c r="A381" s="94">
        <v>13</v>
      </c>
      <c r="B381" s="114" t="s">
        <v>302</v>
      </c>
      <c r="C381" s="115">
        <v>2</v>
      </c>
      <c r="D381" s="78">
        <v>104.82</v>
      </c>
      <c r="E381" s="78">
        <f t="shared" si="54"/>
        <v>209.64</v>
      </c>
      <c r="F381" s="78">
        <f t="shared" si="55"/>
        <v>239.40887999999995</v>
      </c>
      <c r="G381" s="97" t="s">
        <v>303</v>
      </c>
    </row>
    <row r="382" spans="1:7">
      <c r="A382" s="94">
        <v>14</v>
      </c>
      <c r="B382" s="114" t="s">
        <v>211</v>
      </c>
      <c r="C382" s="115">
        <v>18</v>
      </c>
      <c r="D382" s="78">
        <v>103.2</v>
      </c>
      <c r="E382" s="78">
        <f t="shared" si="54"/>
        <v>1857.6000000000001</v>
      </c>
      <c r="F382" s="78">
        <f t="shared" si="55"/>
        <v>2121.3791999999999</v>
      </c>
      <c r="G382" s="97" t="s">
        <v>212</v>
      </c>
    </row>
    <row r="383" spans="1:7">
      <c r="A383" s="94">
        <v>15</v>
      </c>
      <c r="B383" s="114" t="s">
        <v>221</v>
      </c>
      <c r="C383" s="115">
        <v>4</v>
      </c>
      <c r="D383" s="78">
        <v>84.96</v>
      </c>
      <c r="E383" s="78">
        <f t="shared" si="54"/>
        <v>339.84</v>
      </c>
      <c r="F383" s="78">
        <f t="shared" si="55"/>
        <v>388.09727999999996</v>
      </c>
      <c r="G383" s="97" t="s">
        <v>222</v>
      </c>
    </row>
    <row r="384" spans="1:7">
      <c r="A384" s="94">
        <v>16</v>
      </c>
      <c r="B384" s="114" t="s">
        <v>304</v>
      </c>
      <c r="C384" s="115">
        <v>2</v>
      </c>
      <c r="D384" s="78">
        <v>990</v>
      </c>
      <c r="E384" s="78">
        <f t="shared" si="54"/>
        <v>1980</v>
      </c>
      <c r="F384" s="78">
        <f t="shared" si="55"/>
        <v>2261.16</v>
      </c>
      <c r="G384" s="97" t="s">
        <v>305</v>
      </c>
    </row>
    <row r="385" spans="1:8">
      <c r="A385" s="94">
        <v>17</v>
      </c>
      <c r="B385" s="114" t="s">
        <v>306</v>
      </c>
      <c r="C385" s="115">
        <v>4</v>
      </c>
      <c r="D385" s="78">
        <v>63.49</v>
      </c>
      <c r="E385" s="78">
        <f t="shared" si="54"/>
        <v>253.96</v>
      </c>
      <c r="F385" s="78">
        <f t="shared" si="55"/>
        <v>290.02231999999998</v>
      </c>
      <c r="G385" s="97" t="s">
        <v>307</v>
      </c>
    </row>
    <row r="386" spans="1:8">
      <c r="A386" s="94">
        <v>18</v>
      </c>
      <c r="B386" s="114" t="s">
        <v>344</v>
      </c>
      <c r="C386" s="115">
        <v>3</v>
      </c>
      <c r="D386" s="78">
        <v>4800</v>
      </c>
      <c r="E386" s="78">
        <f t="shared" si="54"/>
        <v>14400</v>
      </c>
      <c r="F386" s="78">
        <f t="shared" si="55"/>
        <v>16444.8</v>
      </c>
      <c r="G386" s="97"/>
    </row>
    <row r="387" spans="1:8">
      <c r="A387" s="94">
        <v>19</v>
      </c>
      <c r="B387" s="114" t="s">
        <v>939</v>
      </c>
      <c r="C387" s="115">
        <v>1</v>
      </c>
      <c r="D387" s="78">
        <v>201000</v>
      </c>
      <c r="E387" s="78">
        <f t="shared" si="54"/>
        <v>201000</v>
      </c>
      <c r="F387" s="78">
        <f t="shared" si="55"/>
        <v>229541.99999999997</v>
      </c>
      <c r="G387" s="97"/>
    </row>
    <row r="388" spans="1:8">
      <c r="A388" s="94">
        <v>21</v>
      </c>
      <c r="B388" s="114" t="s">
        <v>308</v>
      </c>
      <c r="C388" s="115">
        <v>2</v>
      </c>
      <c r="D388" s="78">
        <v>1260</v>
      </c>
      <c r="E388" s="78">
        <f t="shared" si="54"/>
        <v>2520</v>
      </c>
      <c r="F388" s="78">
        <f t="shared" si="55"/>
        <v>2877.8399999999997</v>
      </c>
      <c r="G388" s="97" t="s">
        <v>309</v>
      </c>
    </row>
    <row r="389" spans="1:8">
      <c r="A389" s="94">
        <v>22</v>
      </c>
      <c r="B389" s="114" t="s">
        <v>205</v>
      </c>
      <c r="C389" s="115">
        <v>10</v>
      </c>
      <c r="D389" s="78">
        <v>26.53</v>
      </c>
      <c r="E389" s="78">
        <f t="shared" si="54"/>
        <v>265.3</v>
      </c>
      <c r="F389" s="78">
        <f t="shared" si="55"/>
        <v>302.9726</v>
      </c>
      <c r="G389" s="97" t="s">
        <v>206</v>
      </c>
    </row>
    <row r="390" spans="1:8">
      <c r="A390" s="94">
        <v>23</v>
      </c>
      <c r="B390" s="114" t="s">
        <v>219</v>
      </c>
      <c r="C390" s="115">
        <v>250</v>
      </c>
      <c r="D390" s="78">
        <v>24.43</v>
      </c>
      <c r="E390" s="78">
        <f t="shared" si="54"/>
        <v>6107.5</v>
      </c>
      <c r="F390" s="78">
        <f t="shared" si="55"/>
        <v>6974.7649999999994</v>
      </c>
      <c r="G390" s="97" t="s">
        <v>220</v>
      </c>
    </row>
    <row r="391" spans="1:8">
      <c r="A391" s="94">
        <v>24</v>
      </c>
      <c r="B391" s="114" t="s">
        <v>296</v>
      </c>
      <c r="C391" s="115">
        <v>2</v>
      </c>
      <c r="D391" s="78">
        <v>7596</v>
      </c>
      <c r="E391" s="78">
        <f t="shared" si="54"/>
        <v>15192</v>
      </c>
      <c r="F391" s="78">
        <f t="shared" si="55"/>
        <v>17349.263999999999</v>
      </c>
      <c r="G391" s="97" t="s">
        <v>297</v>
      </c>
    </row>
    <row r="392" spans="1:8">
      <c r="A392" s="94">
        <v>25</v>
      </c>
      <c r="B392" s="114" t="s">
        <v>213</v>
      </c>
      <c r="C392" s="115">
        <v>1</v>
      </c>
      <c r="D392" s="78">
        <v>693</v>
      </c>
      <c r="E392" s="78">
        <f t="shared" si="54"/>
        <v>693</v>
      </c>
      <c r="F392" s="78">
        <f t="shared" si="55"/>
        <v>791.40599999999995</v>
      </c>
      <c r="G392" s="97" t="s">
        <v>214</v>
      </c>
    </row>
    <row r="393" spans="1:8">
      <c r="A393" s="94">
        <v>26</v>
      </c>
      <c r="B393" s="114" t="s">
        <v>311</v>
      </c>
      <c r="C393" s="115">
        <v>1</v>
      </c>
      <c r="D393" s="78">
        <v>1590</v>
      </c>
      <c r="E393" s="78">
        <f t="shared" si="54"/>
        <v>1590</v>
      </c>
      <c r="F393" s="78">
        <f t="shared" si="55"/>
        <v>1815.7799999999997</v>
      </c>
      <c r="G393" s="97" t="s">
        <v>312</v>
      </c>
    </row>
    <row r="394" spans="1:8">
      <c r="A394" s="94">
        <v>27</v>
      </c>
      <c r="B394" s="114" t="s">
        <v>313</v>
      </c>
      <c r="C394" s="115">
        <v>2</v>
      </c>
      <c r="D394" s="78">
        <v>816</v>
      </c>
      <c r="E394" s="78">
        <f t="shared" si="54"/>
        <v>1632</v>
      </c>
      <c r="F394" s="78">
        <f t="shared" si="55"/>
        <v>1863.7439999999999</v>
      </c>
      <c r="G394" s="97" t="s">
        <v>314</v>
      </c>
    </row>
    <row r="395" spans="1:8">
      <c r="A395" s="94">
        <v>28</v>
      </c>
      <c r="B395" s="114" t="s">
        <v>246</v>
      </c>
      <c r="C395" s="115">
        <v>2</v>
      </c>
      <c r="D395" s="78">
        <v>396</v>
      </c>
      <c r="E395" s="78">
        <f t="shared" si="54"/>
        <v>792</v>
      </c>
      <c r="F395" s="78">
        <f t="shared" si="55"/>
        <v>904.46399999999994</v>
      </c>
      <c r="G395" s="97" t="s">
        <v>247</v>
      </c>
    </row>
    <row r="396" spans="1:8">
      <c r="A396" s="94">
        <v>29</v>
      </c>
      <c r="B396" s="114" t="s">
        <v>317</v>
      </c>
      <c r="C396" s="115">
        <v>1</v>
      </c>
      <c r="D396" s="78">
        <v>651</v>
      </c>
      <c r="E396" s="78">
        <f t="shared" si="54"/>
        <v>651</v>
      </c>
      <c r="F396" s="78">
        <f t="shared" si="55"/>
        <v>743.44199999999989</v>
      </c>
      <c r="G396" s="97" t="s">
        <v>318</v>
      </c>
    </row>
    <row r="397" spans="1:8">
      <c r="A397" s="94">
        <v>30</v>
      </c>
      <c r="B397" s="114" t="s">
        <v>298</v>
      </c>
      <c r="C397" s="115">
        <v>1</v>
      </c>
      <c r="D397" s="78">
        <v>1170</v>
      </c>
      <c r="E397" s="78">
        <f t="shared" si="54"/>
        <v>1170</v>
      </c>
      <c r="F397" s="78">
        <f t="shared" si="55"/>
        <v>1336.1399999999999</v>
      </c>
      <c r="G397" s="97" t="s">
        <v>299</v>
      </c>
    </row>
    <row r="398" spans="1:8">
      <c r="A398" s="94">
        <v>31</v>
      </c>
      <c r="B398" s="114" t="s">
        <v>310</v>
      </c>
      <c r="C398" s="115">
        <v>2</v>
      </c>
      <c r="D398" s="78">
        <v>22143</v>
      </c>
      <c r="E398" s="78">
        <f t="shared" si="54"/>
        <v>44286</v>
      </c>
      <c r="F398" s="78">
        <f t="shared" si="55"/>
        <v>50574.611999999994</v>
      </c>
      <c r="G398" s="97" t="s">
        <v>204</v>
      </c>
    </row>
    <row r="399" spans="1:8">
      <c r="A399" s="93"/>
      <c r="B399" s="80" t="s">
        <v>346</v>
      </c>
      <c r="C399" s="81"/>
      <c r="D399" s="82" t="s">
        <v>228</v>
      </c>
      <c r="E399" s="83">
        <f>SUM(E400:E416)</f>
        <v>809002.4</v>
      </c>
      <c r="F399" s="83">
        <f t="shared" ref="F399:H399" si="56">SUM(F400:F416)</f>
        <v>923880.7407999998</v>
      </c>
      <c r="G399" s="83">
        <f t="shared" si="56"/>
        <v>0</v>
      </c>
      <c r="H399" s="83">
        <f t="shared" si="56"/>
        <v>0</v>
      </c>
    </row>
    <row r="400" spans="1:8">
      <c r="A400" s="94">
        <v>1</v>
      </c>
      <c r="B400" s="114" t="s">
        <v>337</v>
      </c>
      <c r="C400" s="115">
        <v>1</v>
      </c>
      <c r="D400" s="78">
        <v>564451.23</v>
      </c>
      <c r="E400" s="78">
        <f t="shared" ref="E400:E416" si="57">(C400*D400)</f>
        <v>564451.23</v>
      </c>
      <c r="F400" s="78">
        <f t="shared" ref="F400:F416" si="58">(E400*1.142)</f>
        <v>644603.30465999991</v>
      </c>
      <c r="G400" s="97" t="s">
        <v>338</v>
      </c>
    </row>
    <row r="401" spans="1:7">
      <c r="A401" s="94">
        <v>2</v>
      </c>
      <c r="B401" s="114" t="s">
        <v>201</v>
      </c>
      <c r="C401" s="115">
        <v>1</v>
      </c>
      <c r="D401" s="78">
        <v>150</v>
      </c>
      <c r="E401" s="78">
        <f t="shared" si="57"/>
        <v>150</v>
      </c>
      <c r="F401" s="78">
        <f t="shared" si="58"/>
        <v>171.29999999999998</v>
      </c>
      <c r="G401" s="97" t="s">
        <v>202</v>
      </c>
    </row>
    <row r="402" spans="1:7">
      <c r="A402" s="94">
        <v>3</v>
      </c>
      <c r="B402" s="114" t="s">
        <v>973</v>
      </c>
      <c r="C402" s="115">
        <v>1</v>
      </c>
      <c r="D402" s="78">
        <v>44160</v>
      </c>
      <c r="E402" s="78">
        <f t="shared" si="57"/>
        <v>44160</v>
      </c>
      <c r="F402" s="78">
        <f t="shared" si="58"/>
        <v>50430.719999999994</v>
      </c>
      <c r="G402" s="97" t="s">
        <v>974</v>
      </c>
    </row>
    <row r="403" spans="1:7">
      <c r="A403" s="94">
        <v>4</v>
      </c>
      <c r="B403" s="114" t="s">
        <v>240</v>
      </c>
      <c r="C403" s="115">
        <v>3</v>
      </c>
      <c r="D403" s="78">
        <v>12127.5</v>
      </c>
      <c r="E403" s="78">
        <f t="shared" si="57"/>
        <v>36382.5</v>
      </c>
      <c r="F403" s="78">
        <f t="shared" si="58"/>
        <v>41548.814999999995</v>
      </c>
      <c r="G403" s="97" t="s">
        <v>241</v>
      </c>
    </row>
    <row r="404" spans="1:7">
      <c r="A404" s="94">
        <v>5</v>
      </c>
      <c r="B404" s="114" t="s">
        <v>924</v>
      </c>
      <c r="C404" s="115">
        <v>1</v>
      </c>
      <c r="D404" s="78">
        <v>117000</v>
      </c>
      <c r="E404" s="78">
        <f t="shared" si="57"/>
        <v>117000</v>
      </c>
      <c r="F404" s="78">
        <f t="shared" si="58"/>
        <v>133614</v>
      </c>
      <c r="G404" s="97" t="s">
        <v>204</v>
      </c>
    </row>
    <row r="405" spans="1:7">
      <c r="A405" s="94">
        <v>6</v>
      </c>
      <c r="B405" s="114" t="s">
        <v>207</v>
      </c>
      <c r="C405" s="115">
        <v>2</v>
      </c>
      <c r="D405" s="78">
        <v>104.25</v>
      </c>
      <c r="E405" s="78">
        <f t="shared" si="57"/>
        <v>208.5</v>
      </c>
      <c r="F405" s="78">
        <f t="shared" si="58"/>
        <v>238.10699999999997</v>
      </c>
      <c r="G405" s="97" t="s">
        <v>208</v>
      </c>
    </row>
    <row r="406" spans="1:7">
      <c r="A406" s="94">
        <v>7</v>
      </c>
      <c r="B406" s="114" t="s">
        <v>209</v>
      </c>
      <c r="C406" s="115">
        <v>12</v>
      </c>
      <c r="D406" s="78">
        <v>205.26</v>
      </c>
      <c r="E406" s="78">
        <f t="shared" si="57"/>
        <v>2463.12</v>
      </c>
      <c r="F406" s="78">
        <f t="shared" si="58"/>
        <v>2812.8830399999997</v>
      </c>
      <c r="G406" s="97" t="s">
        <v>210</v>
      </c>
    </row>
    <row r="407" spans="1:7">
      <c r="A407" s="94">
        <v>8</v>
      </c>
      <c r="B407" s="114" t="s">
        <v>211</v>
      </c>
      <c r="C407" s="115">
        <v>10</v>
      </c>
      <c r="D407" s="78">
        <v>103.2</v>
      </c>
      <c r="E407" s="78">
        <f t="shared" si="57"/>
        <v>1032</v>
      </c>
      <c r="F407" s="78">
        <f t="shared" si="58"/>
        <v>1178.5439999999999</v>
      </c>
      <c r="G407" s="97" t="s">
        <v>212</v>
      </c>
    </row>
    <row r="408" spans="1:7">
      <c r="A408" s="94">
        <v>9</v>
      </c>
      <c r="B408" s="114" t="s">
        <v>215</v>
      </c>
      <c r="C408" s="115">
        <v>10</v>
      </c>
      <c r="D408" s="78">
        <v>1626</v>
      </c>
      <c r="E408" s="78">
        <f t="shared" si="57"/>
        <v>16260</v>
      </c>
      <c r="F408" s="78">
        <f t="shared" si="58"/>
        <v>18568.919999999998</v>
      </c>
      <c r="G408" s="97" t="s">
        <v>216</v>
      </c>
    </row>
    <row r="409" spans="1:7">
      <c r="A409" s="94">
        <v>10</v>
      </c>
      <c r="B409" s="114" t="s">
        <v>217</v>
      </c>
      <c r="C409" s="115">
        <v>10</v>
      </c>
      <c r="D409" s="78">
        <v>183</v>
      </c>
      <c r="E409" s="78">
        <f t="shared" si="57"/>
        <v>1830</v>
      </c>
      <c r="F409" s="78">
        <f t="shared" si="58"/>
        <v>2089.8599999999997</v>
      </c>
      <c r="G409" s="97" t="s">
        <v>218</v>
      </c>
    </row>
    <row r="410" spans="1:7">
      <c r="A410" s="94">
        <v>11</v>
      </c>
      <c r="B410" s="114" t="s">
        <v>224</v>
      </c>
      <c r="C410" s="115">
        <v>5</v>
      </c>
      <c r="D410" s="78">
        <v>183</v>
      </c>
      <c r="E410" s="78">
        <f t="shared" si="57"/>
        <v>915</v>
      </c>
      <c r="F410" s="78">
        <f t="shared" si="58"/>
        <v>1044.9299999999998</v>
      </c>
      <c r="G410" s="97" t="s">
        <v>225</v>
      </c>
    </row>
    <row r="411" spans="1:7">
      <c r="A411" s="94">
        <v>12</v>
      </c>
      <c r="B411" s="114" t="s">
        <v>226</v>
      </c>
      <c r="C411" s="115">
        <v>5</v>
      </c>
      <c r="D411" s="78">
        <v>312</v>
      </c>
      <c r="E411" s="78">
        <f t="shared" si="57"/>
        <v>1560</v>
      </c>
      <c r="F411" s="78">
        <f t="shared" si="58"/>
        <v>1781.5199999999998</v>
      </c>
      <c r="G411" s="97" t="s">
        <v>227</v>
      </c>
    </row>
    <row r="412" spans="1:7">
      <c r="A412" s="94">
        <v>13</v>
      </c>
      <c r="B412" s="114" t="s">
        <v>213</v>
      </c>
      <c r="C412" s="115">
        <v>1</v>
      </c>
      <c r="D412" s="78">
        <v>693</v>
      </c>
      <c r="E412" s="78">
        <f t="shared" si="57"/>
        <v>693</v>
      </c>
      <c r="F412" s="78">
        <f t="shared" si="58"/>
        <v>791.40599999999995</v>
      </c>
      <c r="G412" s="97" t="s">
        <v>214</v>
      </c>
    </row>
    <row r="413" spans="1:7">
      <c r="A413" s="94">
        <v>14</v>
      </c>
      <c r="B413" s="114" t="s">
        <v>223</v>
      </c>
      <c r="C413" s="115">
        <v>1</v>
      </c>
      <c r="D413" s="78">
        <v>2925</v>
      </c>
      <c r="E413" s="78">
        <f t="shared" si="57"/>
        <v>2925</v>
      </c>
      <c r="F413" s="78">
        <f t="shared" si="58"/>
        <v>3340.35</v>
      </c>
      <c r="G413" s="97" t="s">
        <v>204</v>
      </c>
    </row>
    <row r="414" spans="1:7">
      <c r="A414" s="94">
        <v>15</v>
      </c>
      <c r="B414" s="114" t="s">
        <v>344</v>
      </c>
      <c r="C414" s="115">
        <v>3</v>
      </c>
      <c r="D414" s="78">
        <v>4800</v>
      </c>
      <c r="E414" s="78">
        <f t="shared" si="57"/>
        <v>14400</v>
      </c>
      <c r="F414" s="78">
        <f t="shared" si="58"/>
        <v>16444.8</v>
      </c>
      <c r="G414" s="97"/>
    </row>
    <row r="415" spans="1:7">
      <c r="A415" s="94">
        <v>16</v>
      </c>
      <c r="B415" s="114" t="s">
        <v>205</v>
      </c>
      <c r="C415" s="115">
        <v>25</v>
      </c>
      <c r="D415" s="78">
        <v>26.53</v>
      </c>
      <c r="E415" s="78">
        <f t="shared" si="57"/>
        <v>663.25</v>
      </c>
      <c r="F415" s="78">
        <f t="shared" si="58"/>
        <v>757.43149999999991</v>
      </c>
      <c r="G415" s="97" t="s">
        <v>206</v>
      </c>
    </row>
    <row r="416" spans="1:7">
      <c r="A416" s="94">
        <v>17</v>
      </c>
      <c r="B416" s="116" t="s">
        <v>219</v>
      </c>
      <c r="C416" s="117">
        <v>160</v>
      </c>
      <c r="D416" s="87">
        <v>24.43</v>
      </c>
      <c r="E416" s="87">
        <f t="shared" si="57"/>
        <v>3908.8</v>
      </c>
      <c r="F416" s="87">
        <f t="shared" si="58"/>
        <v>4463.8495999999996</v>
      </c>
      <c r="G416" s="98" t="s">
        <v>220</v>
      </c>
    </row>
    <row r="417" spans="1:8">
      <c r="A417" s="93"/>
      <c r="B417" s="80" t="s">
        <v>347</v>
      </c>
      <c r="C417" s="81"/>
      <c r="D417" s="82" t="s">
        <v>228</v>
      </c>
      <c r="E417" s="83">
        <f>SUM(E418:E438)</f>
        <v>1106116.82</v>
      </c>
      <c r="F417" s="83">
        <f t="shared" ref="F417:H417" si="59">SUM(F418:F438)</f>
        <v>1263185.4084399997</v>
      </c>
      <c r="G417" s="83">
        <f t="shared" si="59"/>
        <v>0</v>
      </c>
      <c r="H417" s="83">
        <f t="shared" si="59"/>
        <v>0</v>
      </c>
    </row>
    <row r="418" spans="1:8">
      <c r="A418" s="94">
        <v>1</v>
      </c>
      <c r="B418" s="114" t="s">
        <v>337</v>
      </c>
      <c r="C418" s="115">
        <v>1</v>
      </c>
      <c r="D418" s="78">
        <v>564451.23</v>
      </c>
      <c r="E418" s="78">
        <f t="shared" ref="E418:E438" si="60">(C418*D418)</f>
        <v>564451.23</v>
      </c>
      <c r="F418" s="78">
        <f t="shared" ref="F418:F438" si="61">(E418*1.142)</f>
        <v>644603.30465999991</v>
      </c>
      <c r="G418" s="97" t="s">
        <v>338</v>
      </c>
    </row>
    <row r="419" spans="1:8">
      <c r="A419" s="94">
        <v>2</v>
      </c>
      <c r="B419" s="114" t="s">
        <v>201</v>
      </c>
      <c r="C419" s="115">
        <v>1</v>
      </c>
      <c r="D419" s="78">
        <v>150</v>
      </c>
      <c r="E419" s="78">
        <f t="shared" si="60"/>
        <v>150</v>
      </c>
      <c r="F419" s="78">
        <f t="shared" si="61"/>
        <v>171.29999999999998</v>
      </c>
      <c r="G419" s="97" t="s">
        <v>202</v>
      </c>
    </row>
    <row r="420" spans="1:8">
      <c r="A420" s="94">
        <v>3</v>
      </c>
      <c r="B420" s="114" t="s">
        <v>973</v>
      </c>
      <c r="C420" s="115">
        <v>1</v>
      </c>
      <c r="D420" s="78">
        <v>44160</v>
      </c>
      <c r="E420" s="78">
        <f t="shared" si="60"/>
        <v>44160</v>
      </c>
      <c r="F420" s="78">
        <f t="shared" si="61"/>
        <v>50430.719999999994</v>
      </c>
      <c r="G420" s="97" t="s">
        <v>974</v>
      </c>
    </row>
    <row r="421" spans="1:8">
      <c r="A421" s="94">
        <v>4</v>
      </c>
      <c r="B421" s="114" t="s">
        <v>240</v>
      </c>
      <c r="C421" s="115">
        <v>3</v>
      </c>
      <c r="D421" s="78">
        <v>12127.5</v>
      </c>
      <c r="E421" s="78">
        <f t="shared" si="60"/>
        <v>36382.5</v>
      </c>
      <c r="F421" s="78">
        <f t="shared" si="61"/>
        <v>41548.814999999995</v>
      </c>
      <c r="G421" s="97" t="s">
        <v>241</v>
      </c>
    </row>
    <row r="422" spans="1:8">
      <c r="A422" s="94">
        <v>5</v>
      </c>
      <c r="B422" s="114" t="s">
        <v>924</v>
      </c>
      <c r="C422" s="115">
        <v>1</v>
      </c>
      <c r="D422" s="78">
        <v>117000</v>
      </c>
      <c r="E422" s="78">
        <f t="shared" si="60"/>
        <v>117000</v>
      </c>
      <c r="F422" s="78">
        <f t="shared" si="61"/>
        <v>133614</v>
      </c>
      <c r="G422" s="97"/>
    </row>
    <row r="423" spans="1:8">
      <c r="A423" s="94">
        <v>6</v>
      </c>
      <c r="B423" s="114" t="s">
        <v>207</v>
      </c>
      <c r="C423" s="115">
        <v>2</v>
      </c>
      <c r="D423" s="78">
        <v>104.25</v>
      </c>
      <c r="E423" s="78">
        <f t="shared" si="60"/>
        <v>208.5</v>
      </c>
      <c r="F423" s="78">
        <f t="shared" si="61"/>
        <v>238.10699999999997</v>
      </c>
      <c r="G423" s="97" t="s">
        <v>208</v>
      </c>
    </row>
    <row r="424" spans="1:8">
      <c r="A424" s="94">
        <v>7</v>
      </c>
      <c r="B424" s="114" t="s">
        <v>209</v>
      </c>
      <c r="C424" s="115">
        <v>14</v>
      </c>
      <c r="D424" s="78">
        <v>205.26</v>
      </c>
      <c r="E424" s="78">
        <f t="shared" si="60"/>
        <v>2873.64</v>
      </c>
      <c r="F424" s="78">
        <f t="shared" si="61"/>
        <v>3281.6968799999995</v>
      </c>
      <c r="G424" s="97" t="s">
        <v>210</v>
      </c>
    </row>
    <row r="425" spans="1:8">
      <c r="A425" s="94">
        <v>8</v>
      </c>
      <c r="B425" s="114" t="s">
        <v>211</v>
      </c>
      <c r="C425" s="115">
        <v>12</v>
      </c>
      <c r="D425" s="78">
        <v>103.2</v>
      </c>
      <c r="E425" s="78">
        <f t="shared" si="60"/>
        <v>1238.4000000000001</v>
      </c>
      <c r="F425" s="78">
        <f t="shared" si="61"/>
        <v>1414.2528</v>
      </c>
      <c r="G425" s="97" t="s">
        <v>212</v>
      </c>
    </row>
    <row r="426" spans="1:8">
      <c r="A426" s="94">
        <v>9</v>
      </c>
      <c r="B426" s="114" t="s">
        <v>215</v>
      </c>
      <c r="C426" s="115">
        <v>10</v>
      </c>
      <c r="D426" s="78">
        <v>1626</v>
      </c>
      <c r="E426" s="78">
        <f t="shared" si="60"/>
        <v>16260</v>
      </c>
      <c r="F426" s="78">
        <f t="shared" si="61"/>
        <v>18568.919999999998</v>
      </c>
      <c r="G426" s="97" t="s">
        <v>216</v>
      </c>
    </row>
    <row r="427" spans="1:8">
      <c r="A427" s="94">
        <v>10</v>
      </c>
      <c r="B427" s="114" t="s">
        <v>217</v>
      </c>
      <c r="C427" s="115">
        <v>10</v>
      </c>
      <c r="D427" s="78">
        <v>183</v>
      </c>
      <c r="E427" s="78">
        <f t="shared" si="60"/>
        <v>1830</v>
      </c>
      <c r="F427" s="78">
        <f t="shared" si="61"/>
        <v>2089.8599999999997</v>
      </c>
      <c r="G427" s="97" t="s">
        <v>218</v>
      </c>
    </row>
    <row r="428" spans="1:8">
      <c r="A428" s="94">
        <v>11</v>
      </c>
      <c r="B428" s="114" t="s">
        <v>224</v>
      </c>
      <c r="C428" s="115">
        <v>9</v>
      </c>
      <c r="D428" s="78">
        <v>183</v>
      </c>
      <c r="E428" s="78">
        <f t="shared" si="60"/>
        <v>1647</v>
      </c>
      <c r="F428" s="78">
        <f t="shared" si="61"/>
        <v>1880.8739999999998</v>
      </c>
      <c r="G428" s="97" t="s">
        <v>225</v>
      </c>
    </row>
    <row r="429" spans="1:8">
      <c r="A429" s="94">
        <v>12</v>
      </c>
      <c r="B429" s="114" t="s">
        <v>226</v>
      </c>
      <c r="C429" s="115">
        <v>5</v>
      </c>
      <c r="D429" s="78">
        <v>312</v>
      </c>
      <c r="E429" s="78">
        <f t="shared" si="60"/>
        <v>1560</v>
      </c>
      <c r="F429" s="78">
        <f t="shared" si="61"/>
        <v>1781.5199999999998</v>
      </c>
      <c r="G429" s="97" t="s">
        <v>227</v>
      </c>
    </row>
    <row r="430" spans="1:8">
      <c r="A430" s="94">
        <v>13</v>
      </c>
      <c r="B430" s="114" t="s">
        <v>213</v>
      </c>
      <c r="C430" s="115">
        <v>1</v>
      </c>
      <c r="D430" s="78">
        <v>693</v>
      </c>
      <c r="E430" s="78">
        <f t="shared" si="60"/>
        <v>693</v>
      </c>
      <c r="F430" s="78">
        <f t="shared" si="61"/>
        <v>791.40599999999995</v>
      </c>
      <c r="G430" s="97" t="s">
        <v>214</v>
      </c>
    </row>
    <row r="431" spans="1:8">
      <c r="A431" s="94">
        <v>14</v>
      </c>
      <c r="B431" s="114" t="s">
        <v>223</v>
      </c>
      <c r="C431" s="115">
        <v>2</v>
      </c>
      <c r="D431" s="78">
        <v>2925</v>
      </c>
      <c r="E431" s="78">
        <f t="shared" si="60"/>
        <v>5850</v>
      </c>
      <c r="F431" s="78">
        <f t="shared" si="61"/>
        <v>6680.7</v>
      </c>
      <c r="G431" s="97" t="s">
        <v>204</v>
      </c>
    </row>
    <row r="432" spans="1:8">
      <c r="A432" s="94">
        <v>15</v>
      </c>
      <c r="B432" s="114" t="s">
        <v>339</v>
      </c>
      <c r="C432" s="115">
        <v>3</v>
      </c>
      <c r="D432" s="78">
        <v>22162.5</v>
      </c>
      <c r="E432" s="78">
        <f t="shared" si="60"/>
        <v>66487.5</v>
      </c>
      <c r="F432" s="78">
        <f t="shared" si="61"/>
        <v>75928.724999999991</v>
      </c>
      <c r="G432" s="97"/>
    </row>
    <row r="433" spans="1:8">
      <c r="A433" s="94">
        <v>16</v>
      </c>
      <c r="B433" s="114" t="s">
        <v>340</v>
      </c>
      <c r="C433" s="115">
        <v>1</v>
      </c>
      <c r="D433" s="78">
        <v>24765</v>
      </c>
      <c r="E433" s="78">
        <f t="shared" si="60"/>
        <v>24765</v>
      </c>
      <c r="F433" s="78">
        <f t="shared" si="61"/>
        <v>28281.629999999997</v>
      </c>
      <c r="G433" s="97" t="s">
        <v>341</v>
      </c>
    </row>
    <row r="434" spans="1:8">
      <c r="A434" s="94">
        <v>17</v>
      </c>
      <c r="B434" s="114" t="s">
        <v>342</v>
      </c>
      <c r="C434" s="115">
        <v>1</v>
      </c>
      <c r="D434" s="78">
        <v>588</v>
      </c>
      <c r="E434" s="78">
        <f t="shared" si="60"/>
        <v>588</v>
      </c>
      <c r="F434" s="78">
        <f t="shared" si="61"/>
        <v>671.49599999999998</v>
      </c>
      <c r="G434" s="97" t="s">
        <v>343</v>
      </c>
    </row>
    <row r="435" spans="1:8">
      <c r="A435" s="94">
        <v>18</v>
      </c>
      <c r="B435" s="114" t="s">
        <v>344</v>
      </c>
      <c r="C435" s="115">
        <v>3</v>
      </c>
      <c r="D435" s="78">
        <v>4800</v>
      </c>
      <c r="E435" s="78">
        <f t="shared" si="60"/>
        <v>14400</v>
      </c>
      <c r="F435" s="78">
        <f t="shared" si="61"/>
        <v>16444.8</v>
      </c>
      <c r="G435" s="97"/>
    </row>
    <row r="436" spans="1:8">
      <c r="A436" s="94">
        <v>19</v>
      </c>
      <c r="B436" s="114" t="s">
        <v>939</v>
      </c>
      <c r="C436" s="115">
        <v>1</v>
      </c>
      <c r="D436" s="78">
        <v>201000</v>
      </c>
      <c r="E436" s="78">
        <f t="shared" si="60"/>
        <v>201000</v>
      </c>
      <c r="F436" s="78">
        <f t="shared" si="61"/>
        <v>229541.99999999997</v>
      </c>
      <c r="G436" s="97"/>
    </row>
    <row r="437" spans="1:8">
      <c r="A437" s="94">
        <v>20</v>
      </c>
      <c r="B437" s="114" t="s">
        <v>205</v>
      </c>
      <c r="C437" s="115">
        <v>25</v>
      </c>
      <c r="D437" s="78">
        <v>26.53</v>
      </c>
      <c r="E437" s="78">
        <f t="shared" si="60"/>
        <v>663.25</v>
      </c>
      <c r="F437" s="78">
        <f t="shared" si="61"/>
        <v>757.43149999999991</v>
      </c>
      <c r="G437" s="97" t="s">
        <v>206</v>
      </c>
    </row>
    <row r="438" spans="1:8">
      <c r="A438" s="94">
        <v>21</v>
      </c>
      <c r="B438" s="116" t="s">
        <v>219</v>
      </c>
      <c r="C438" s="117">
        <v>160</v>
      </c>
      <c r="D438" s="87">
        <v>24.43</v>
      </c>
      <c r="E438" s="87">
        <f t="shared" si="60"/>
        <v>3908.8</v>
      </c>
      <c r="F438" s="87">
        <f t="shared" si="61"/>
        <v>4463.8495999999996</v>
      </c>
      <c r="G438" s="98" t="s">
        <v>220</v>
      </c>
    </row>
    <row r="439" spans="1:8">
      <c r="A439" s="93"/>
      <c r="B439" s="80" t="s">
        <v>348</v>
      </c>
      <c r="C439" s="81"/>
      <c r="D439" s="82" t="s">
        <v>228</v>
      </c>
      <c r="E439" s="83">
        <f>SUM(E440:E469)</f>
        <v>950387.85</v>
      </c>
      <c r="F439" s="83">
        <f t="shared" ref="F439:H439" si="62">SUM(F440:F469)</f>
        <v>1085342.9246999996</v>
      </c>
      <c r="G439" s="83">
        <f t="shared" si="62"/>
        <v>0</v>
      </c>
      <c r="H439" s="83">
        <f t="shared" si="62"/>
        <v>0</v>
      </c>
    </row>
    <row r="440" spans="1:8">
      <c r="A440" s="94">
        <v>1</v>
      </c>
      <c r="B440" s="114" t="s">
        <v>337</v>
      </c>
      <c r="C440" s="115">
        <v>1</v>
      </c>
      <c r="D440" s="78">
        <v>564451.23</v>
      </c>
      <c r="E440" s="78">
        <f t="shared" ref="E440:E469" si="63">(C440*D440)</f>
        <v>564451.23</v>
      </c>
      <c r="F440" s="78">
        <f t="shared" ref="F440:F469" si="64">(E440*1.142)</f>
        <v>644603.30465999991</v>
      </c>
      <c r="G440" s="97" t="s">
        <v>338</v>
      </c>
    </row>
    <row r="441" spans="1:8">
      <c r="A441" s="94">
        <v>2</v>
      </c>
      <c r="B441" s="114" t="s">
        <v>201</v>
      </c>
      <c r="C441" s="115">
        <v>1</v>
      </c>
      <c r="D441" s="78">
        <v>150</v>
      </c>
      <c r="E441" s="78">
        <f t="shared" si="63"/>
        <v>150</v>
      </c>
      <c r="F441" s="78">
        <f t="shared" si="64"/>
        <v>171.29999999999998</v>
      </c>
      <c r="G441" s="97" t="s">
        <v>202</v>
      </c>
    </row>
    <row r="442" spans="1:8">
      <c r="A442" s="94">
        <v>3</v>
      </c>
      <c r="B442" s="114" t="s">
        <v>971</v>
      </c>
      <c r="C442" s="115">
        <v>1</v>
      </c>
      <c r="D442" s="78">
        <v>56626.5</v>
      </c>
      <c r="E442" s="78">
        <f t="shared" si="63"/>
        <v>56626.5</v>
      </c>
      <c r="F442" s="78">
        <f t="shared" si="64"/>
        <v>64667.462999999996</v>
      </c>
      <c r="G442" s="97" t="s">
        <v>972</v>
      </c>
    </row>
    <row r="443" spans="1:8">
      <c r="A443" s="94">
        <v>4</v>
      </c>
      <c r="B443" s="114" t="s">
        <v>240</v>
      </c>
      <c r="C443" s="115">
        <v>3</v>
      </c>
      <c r="D443" s="78">
        <v>12127.5</v>
      </c>
      <c r="E443" s="78">
        <f t="shared" si="63"/>
        <v>36382.5</v>
      </c>
      <c r="F443" s="78">
        <f t="shared" si="64"/>
        <v>41548.814999999995</v>
      </c>
      <c r="G443" s="97" t="s">
        <v>241</v>
      </c>
    </row>
    <row r="444" spans="1:8">
      <c r="A444" s="94">
        <v>5</v>
      </c>
      <c r="B444" s="114" t="s">
        <v>207</v>
      </c>
      <c r="C444" s="115">
        <v>2</v>
      </c>
      <c r="D444" s="78">
        <v>104.25</v>
      </c>
      <c r="E444" s="78">
        <f t="shared" si="63"/>
        <v>208.5</v>
      </c>
      <c r="F444" s="78">
        <f t="shared" si="64"/>
        <v>238.10699999999997</v>
      </c>
      <c r="G444" s="97" t="s">
        <v>208</v>
      </c>
    </row>
    <row r="445" spans="1:8">
      <c r="A445" s="94">
        <v>6</v>
      </c>
      <c r="B445" s="114" t="s">
        <v>209</v>
      </c>
      <c r="C445" s="115">
        <v>26</v>
      </c>
      <c r="D445" s="78">
        <v>205.26</v>
      </c>
      <c r="E445" s="78">
        <f t="shared" si="63"/>
        <v>5336.76</v>
      </c>
      <c r="F445" s="78">
        <f t="shared" si="64"/>
        <v>6094.5799200000001</v>
      </c>
      <c r="G445" s="97" t="s">
        <v>210</v>
      </c>
    </row>
    <row r="446" spans="1:8">
      <c r="A446" s="94">
        <v>7</v>
      </c>
      <c r="B446" s="114" t="s">
        <v>215</v>
      </c>
      <c r="C446" s="115">
        <v>15</v>
      </c>
      <c r="D446" s="78">
        <v>1626</v>
      </c>
      <c r="E446" s="78">
        <f t="shared" si="63"/>
        <v>24390</v>
      </c>
      <c r="F446" s="78">
        <f t="shared" si="64"/>
        <v>27853.379999999997</v>
      </c>
      <c r="G446" s="97" t="s">
        <v>216</v>
      </c>
    </row>
    <row r="447" spans="1:8">
      <c r="A447" s="94">
        <v>8</v>
      </c>
      <c r="B447" s="114" t="s">
        <v>217</v>
      </c>
      <c r="C447" s="115">
        <v>16</v>
      </c>
      <c r="D447" s="78">
        <v>183</v>
      </c>
      <c r="E447" s="78">
        <f t="shared" si="63"/>
        <v>2928</v>
      </c>
      <c r="F447" s="78">
        <f t="shared" si="64"/>
        <v>3343.7759999999998</v>
      </c>
      <c r="G447" s="97" t="s">
        <v>218</v>
      </c>
    </row>
    <row r="448" spans="1:8">
      <c r="A448" s="94">
        <v>9</v>
      </c>
      <c r="B448" s="114" t="s">
        <v>224</v>
      </c>
      <c r="C448" s="115">
        <v>9</v>
      </c>
      <c r="D448" s="78">
        <v>183</v>
      </c>
      <c r="E448" s="78">
        <f t="shared" si="63"/>
        <v>1647</v>
      </c>
      <c r="F448" s="78">
        <f t="shared" si="64"/>
        <v>1880.8739999999998</v>
      </c>
      <c r="G448" s="97" t="s">
        <v>225</v>
      </c>
    </row>
    <row r="449" spans="1:7">
      <c r="A449" s="94">
        <v>10</v>
      </c>
      <c r="B449" s="114" t="s">
        <v>226</v>
      </c>
      <c r="C449" s="115">
        <v>9</v>
      </c>
      <c r="D449" s="78">
        <v>312</v>
      </c>
      <c r="E449" s="78">
        <f t="shared" si="63"/>
        <v>2808</v>
      </c>
      <c r="F449" s="78">
        <f t="shared" si="64"/>
        <v>3206.7359999999999</v>
      </c>
      <c r="G449" s="97" t="s">
        <v>227</v>
      </c>
    </row>
    <row r="450" spans="1:7">
      <c r="A450" s="94">
        <v>11</v>
      </c>
      <c r="B450" s="114" t="s">
        <v>223</v>
      </c>
      <c r="C450" s="115">
        <v>1</v>
      </c>
      <c r="D450" s="78">
        <v>2925</v>
      </c>
      <c r="E450" s="78">
        <f t="shared" si="63"/>
        <v>2925</v>
      </c>
      <c r="F450" s="78">
        <f t="shared" si="64"/>
        <v>3340.35</v>
      </c>
      <c r="G450" s="97" t="s">
        <v>204</v>
      </c>
    </row>
    <row r="451" spans="1:7">
      <c r="A451" s="94">
        <v>12</v>
      </c>
      <c r="B451" s="114" t="s">
        <v>315</v>
      </c>
      <c r="C451" s="115">
        <v>1</v>
      </c>
      <c r="D451" s="78">
        <v>1461</v>
      </c>
      <c r="E451" s="78">
        <f t="shared" si="63"/>
        <v>1461</v>
      </c>
      <c r="F451" s="78">
        <f t="shared" si="64"/>
        <v>1668.4619999999998</v>
      </c>
      <c r="G451" s="97" t="s">
        <v>316</v>
      </c>
    </row>
    <row r="452" spans="1:7">
      <c r="A452" s="94">
        <v>13</v>
      </c>
      <c r="B452" s="114" t="s">
        <v>300</v>
      </c>
      <c r="C452" s="115">
        <v>4</v>
      </c>
      <c r="D452" s="78">
        <v>104.88</v>
      </c>
      <c r="E452" s="78">
        <f t="shared" si="63"/>
        <v>419.52</v>
      </c>
      <c r="F452" s="78">
        <f t="shared" si="64"/>
        <v>479.09183999999993</v>
      </c>
      <c r="G452" s="97" t="s">
        <v>301</v>
      </c>
    </row>
    <row r="453" spans="1:7">
      <c r="A453" s="94">
        <v>14</v>
      </c>
      <c r="B453" s="114" t="s">
        <v>302</v>
      </c>
      <c r="C453" s="115">
        <v>2</v>
      </c>
      <c r="D453" s="78">
        <v>104.82</v>
      </c>
      <c r="E453" s="78">
        <f t="shared" si="63"/>
        <v>209.64</v>
      </c>
      <c r="F453" s="78">
        <f t="shared" si="64"/>
        <v>239.40887999999995</v>
      </c>
      <c r="G453" s="97" t="s">
        <v>303</v>
      </c>
    </row>
    <row r="454" spans="1:7">
      <c r="A454" s="94">
        <v>15</v>
      </c>
      <c r="B454" s="114" t="s">
        <v>211</v>
      </c>
      <c r="C454" s="115">
        <v>18</v>
      </c>
      <c r="D454" s="78">
        <v>103.2</v>
      </c>
      <c r="E454" s="78">
        <f t="shared" si="63"/>
        <v>1857.6000000000001</v>
      </c>
      <c r="F454" s="78">
        <f t="shared" si="64"/>
        <v>2121.3791999999999</v>
      </c>
      <c r="G454" s="97" t="s">
        <v>212</v>
      </c>
    </row>
    <row r="455" spans="1:7">
      <c r="A455" s="94">
        <v>16</v>
      </c>
      <c r="B455" s="114" t="s">
        <v>221</v>
      </c>
      <c r="C455" s="115">
        <v>4</v>
      </c>
      <c r="D455" s="78">
        <v>84.96</v>
      </c>
      <c r="E455" s="78">
        <f t="shared" si="63"/>
        <v>339.84</v>
      </c>
      <c r="F455" s="78">
        <f t="shared" si="64"/>
        <v>388.09727999999996</v>
      </c>
      <c r="G455" s="97" t="s">
        <v>222</v>
      </c>
    </row>
    <row r="456" spans="1:7">
      <c r="A456" s="94">
        <v>17</v>
      </c>
      <c r="B456" s="114" t="s">
        <v>304</v>
      </c>
      <c r="C456" s="115">
        <v>2</v>
      </c>
      <c r="D456" s="78">
        <v>990</v>
      </c>
      <c r="E456" s="78">
        <f t="shared" si="63"/>
        <v>1980</v>
      </c>
      <c r="F456" s="78">
        <f t="shared" si="64"/>
        <v>2261.16</v>
      </c>
      <c r="G456" s="97" t="s">
        <v>305</v>
      </c>
    </row>
    <row r="457" spans="1:7">
      <c r="A457" s="94">
        <v>18</v>
      </c>
      <c r="B457" s="114" t="s">
        <v>306</v>
      </c>
      <c r="C457" s="115">
        <v>4</v>
      </c>
      <c r="D457" s="78">
        <v>63.49</v>
      </c>
      <c r="E457" s="78">
        <f t="shared" si="63"/>
        <v>253.96</v>
      </c>
      <c r="F457" s="78">
        <f t="shared" si="64"/>
        <v>290.02231999999998</v>
      </c>
      <c r="G457" s="97" t="s">
        <v>307</v>
      </c>
    </row>
    <row r="458" spans="1:7">
      <c r="A458" s="94">
        <v>19</v>
      </c>
      <c r="B458" s="114" t="s">
        <v>344</v>
      </c>
      <c r="C458" s="115">
        <v>3</v>
      </c>
      <c r="D458" s="78">
        <v>4800</v>
      </c>
      <c r="E458" s="78">
        <f t="shared" si="63"/>
        <v>14400</v>
      </c>
      <c r="F458" s="78">
        <f t="shared" si="64"/>
        <v>16444.8</v>
      </c>
      <c r="G458" s="97"/>
    </row>
    <row r="459" spans="1:7">
      <c r="A459" s="94">
        <v>20</v>
      </c>
      <c r="B459" s="114" t="s">
        <v>939</v>
      </c>
      <c r="C459" s="115">
        <v>1</v>
      </c>
      <c r="D459" s="78">
        <v>201000</v>
      </c>
      <c r="E459" s="78">
        <f t="shared" si="63"/>
        <v>201000</v>
      </c>
      <c r="F459" s="78">
        <f t="shared" si="64"/>
        <v>229541.99999999997</v>
      </c>
      <c r="G459" s="97"/>
    </row>
    <row r="460" spans="1:7">
      <c r="A460" s="94">
        <v>21</v>
      </c>
      <c r="B460" s="114" t="s">
        <v>308</v>
      </c>
      <c r="C460" s="115">
        <v>2</v>
      </c>
      <c r="D460" s="78">
        <v>1260</v>
      </c>
      <c r="E460" s="78">
        <f t="shared" si="63"/>
        <v>2520</v>
      </c>
      <c r="F460" s="78">
        <f t="shared" si="64"/>
        <v>2877.8399999999997</v>
      </c>
      <c r="G460" s="97" t="s">
        <v>309</v>
      </c>
    </row>
    <row r="461" spans="1:7">
      <c r="A461" s="94">
        <v>22</v>
      </c>
      <c r="B461" s="114" t="s">
        <v>205</v>
      </c>
      <c r="C461" s="115">
        <v>10</v>
      </c>
      <c r="D461" s="78">
        <v>26.53</v>
      </c>
      <c r="E461" s="78">
        <f t="shared" si="63"/>
        <v>265.3</v>
      </c>
      <c r="F461" s="78">
        <f t="shared" si="64"/>
        <v>302.9726</v>
      </c>
      <c r="G461" s="97" t="s">
        <v>206</v>
      </c>
    </row>
    <row r="462" spans="1:7">
      <c r="A462" s="94">
        <v>23</v>
      </c>
      <c r="B462" s="114" t="s">
        <v>219</v>
      </c>
      <c r="C462" s="115">
        <v>250</v>
      </c>
      <c r="D462" s="78">
        <v>24.43</v>
      </c>
      <c r="E462" s="78">
        <f t="shared" si="63"/>
        <v>6107.5</v>
      </c>
      <c r="F462" s="78">
        <f t="shared" si="64"/>
        <v>6974.7649999999994</v>
      </c>
      <c r="G462" s="97" t="s">
        <v>220</v>
      </c>
    </row>
    <row r="463" spans="1:7">
      <c r="A463" s="94">
        <v>24</v>
      </c>
      <c r="B463" s="114" t="s">
        <v>296</v>
      </c>
      <c r="C463" s="115">
        <v>2</v>
      </c>
      <c r="D463" s="78">
        <v>7596</v>
      </c>
      <c r="E463" s="78">
        <f t="shared" si="63"/>
        <v>15192</v>
      </c>
      <c r="F463" s="78">
        <f t="shared" si="64"/>
        <v>17349.263999999999</v>
      </c>
      <c r="G463" s="97" t="s">
        <v>297</v>
      </c>
    </row>
    <row r="464" spans="1:7">
      <c r="A464" s="94">
        <v>25</v>
      </c>
      <c r="B464" s="114" t="s">
        <v>213</v>
      </c>
      <c r="C464" s="115">
        <v>1</v>
      </c>
      <c r="D464" s="78">
        <v>693</v>
      </c>
      <c r="E464" s="78">
        <f t="shared" si="63"/>
        <v>693</v>
      </c>
      <c r="F464" s="78">
        <f t="shared" si="64"/>
        <v>791.40599999999995</v>
      </c>
      <c r="G464" s="97" t="s">
        <v>214</v>
      </c>
    </row>
    <row r="465" spans="1:8">
      <c r="A465" s="94">
        <v>26</v>
      </c>
      <c r="B465" s="114" t="s">
        <v>311</v>
      </c>
      <c r="C465" s="115">
        <v>1</v>
      </c>
      <c r="D465" s="78">
        <v>1590</v>
      </c>
      <c r="E465" s="78">
        <f t="shared" si="63"/>
        <v>1590</v>
      </c>
      <c r="F465" s="78">
        <f t="shared" si="64"/>
        <v>1815.7799999999997</v>
      </c>
      <c r="G465" s="97" t="s">
        <v>312</v>
      </c>
    </row>
    <row r="466" spans="1:8">
      <c r="A466" s="94">
        <v>27</v>
      </c>
      <c r="B466" s="114" t="s">
        <v>313</v>
      </c>
      <c r="C466" s="115">
        <v>2</v>
      </c>
      <c r="D466" s="78">
        <v>816</v>
      </c>
      <c r="E466" s="78">
        <f t="shared" si="63"/>
        <v>1632</v>
      </c>
      <c r="F466" s="78">
        <f t="shared" si="64"/>
        <v>1863.7439999999999</v>
      </c>
      <c r="G466" s="97" t="s">
        <v>314</v>
      </c>
    </row>
    <row r="467" spans="1:8">
      <c r="A467" s="94">
        <v>28</v>
      </c>
      <c r="B467" s="114" t="s">
        <v>246</v>
      </c>
      <c r="C467" s="115">
        <v>2</v>
      </c>
      <c r="D467" s="78">
        <v>396</v>
      </c>
      <c r="E467" s="78">
        <f t="shared" si="63"/>
        <v>792</v>
      </c>
      <c r="F467" s="78">
        <f t="shared" si="64"/>
        <v>904.46399999999994</v>
      </c>
      <c r="G467" s="97" t="s">
        <v>247</v>
      </c>
    </row>
    <row r="468" spans="1:8">
      <c r="A468" s="94">
        <v>29</v>
      </c>
      <c r="B468" s="114" t="s">
        <v>317</v>
      </c>
      <c r="C468" s="115">
        <v>1</v>
      </c>
      <c r="D468" s="78">
        <v>651</v>
      </c>
      <c r="E468" s="78">
        <f t="shared" si="63"/>
        <v>651</v>
      </c>
      <c r="F468" s="78">
        <f t="shared" si="64"/>
        <v>743.44199999999989</v>
      </c>
      <c r="G468" s="97" t="s">
        <v>318</v>
      </c>
    </row>
    <row r="469" spans="1:8">
      <c r="A469" s="94">
        <v>30</v>
      </c>
      <c r="B469" s="114" t="s">
        <v>298</v>
      </c>
      <c r="C469" s="115">
        <v>1</v>
      </c>
      <c r="D469" s="78">
        <v>1170</v>
      </c>
      <c r="E469" s="78">
        <f t="shared" si="63"/>
        <v>1170</v>
      </c>
      <c r="F469" s="78">
        <f t="shared" si="64"/>
        <v>1336.1399999999999</v>
      </c>
      <c r="G469" s="97" t="s">
        <v>299</v>
      </c>
    </row>
    <row r="470" spans="1:8">
      <c r="A470" s="93"/>
      <c r="B470" s="80" t="s">
        <v>349</v>
      </c>
      <c r="C470" s="81"/>
      <c r="D470" s="82" t="s">
        <v>228</v>
      </c>
      <c r="E470" s="83">
        <f>SUM(E471:E491)</f>
        <v>1106116.82</v>
      </c>
      <c r="F470" s="83">
        <f t="shared" ref="F470:H470" si="65">SUM(F471:F491)</f>
        <v>1263185.4084399997</v>
      </c>
      <c r="G470" s="83">
        <f t="shared" si="65"/>
        <v>0</v>
      </c>
      <c r="H470" s="83">
        <f t="shared" si="65"/>
        <v>0</v>
      </c>
    </row>
    <row r="471" spans="1:8">
      <c r="A471" s="94">
        <v>1</v>
      </c>
      <c r="B471" s="114" t="s">
        <v>337</v>
      </c>
      <c r="C471" s="115">
        <v>1</v>
      </c>
      <c r="D471" s="78">
        <v>564451.23</v>
      </c>
      <c r="E471" s="78">
        <f t="shared" ref="E471:E491" si="66">(C471*D471)</f>
        <v>564451.23</v>
      </c>
      <c r="F471" s="78">
        <f t="shared" ref="F471:F491" si="67">(E471*1.142)</f>
        <v>644603.30465999991</v>
      </c>
      <c r="G471" s="97" t="s">
        <v>338</v>
      </c>
    </row>
    <row r="472" spans="1:8">
      <c r="A472" s="94">
        <v>2</v>
      </c>
      <c r="B472" s="114" t="s">
        <v>201</v>
      </c>
      <c r="C472" s="115">
        <v>1</v>
      </c>
      <c r="D472" s="78">
        <v>150</v>
      </c>
      <c r="E472" s="78">
        <f t="shared" si="66"/>
        <v>150</v>
      </c>
      <c r="F472" s="78">
        <f t="shared" si="67"/>
        <v>171.29999999999998</v>
      </c>
      <c r="G472" s="97" t="s">
        <v>202</v>
      </c>
    </row>
    <row r="473" spans="1:8">
      <c r="A473" s="94">
        <v>3</v>
      </c>
      <c r="B473" s="114" t="s">
        <v>973</v>
      </c>
      <c r="C473" s="115">
        <v>1</v>
      </c>
      <c r="D473" s="78">
        <v>44160</v>
      </c>
      <c r="E473" s="78">
        <f t="shared" si="66"/>
        <v>44160</v>
      </c>
      <c r="F473" s="78">
        <f t="shared" si="67"/>
        <v>50430.719999999994</v>
      </c>
      <c r="G473" s="97" t="s">
        <v>974</v>
      </c>
    </row>
    <row r="474" spans="1:8">
      <c r="A474" s="94">
        <v>4</v>
      </c>
      <c r="B474" s="114" t="s">
        <v>240</v>
      </c>
      <c r="C474" s="115">
        <v>3</v>
      </c>
      <c r="D474" s="78">
        <v>12127.5</v>
      </c>
      <c r="E474" s="78">
        <f t="shared" si="66"/>
        <v>36382.5</v>
      </c>
      <c r="F474" s="78">
        <f t="shared" si="67"/>
        <v>41548.814999999995</v>
      </c>
      <c r="G474" s="97" t="s">
        <v>241</v>
      </c>
    </row>
    <row r="475" spans="1:8">
      <c r="A475" s="94">
        <v>5</v>
      </c>
      <c r="B475" s="114" t="s">
        <v>924</v>
      </c>
      <c r="C475" s="115">
        <v>1</v>
      </c>
      <c r="D475" s="78">
        <v>117000</v>
      </c>
      <c r="E475" s="78">
        <f t="shared" si="66"/>
        <v>117000</v>
      </c>
      <c r="F475" s="78">
        <f t="shared" si="67"/>
        <v>133614</v>
      </c>
      <c r="G475" s="97"/>
    </row>
    <row r="476" spans="1:8">
      <c r="A476" s="94">
        <v>6</v>
      </c>
      <c r="B476" s="114" t="s">
        <v>207</v>
      </c>
      <c r="C476" s="115">
        <v>2</v>
      </c>
      <c r="D476" s="78">
        <v>104.25</v>
      </c>
      <c r="E476" s="78">
        <f t="shared" si="66"/>
        <v>208.5</v>
      </c>
      <c r="F476" s="78">
        <f t="shared" si="67"/>
        <v>238.10699999999997</v>
      </c>
      <c r="G476" s="97" t="s">
        <v>208</v>
      </c>
    </row>
    <row r="477" spans="1:8">
      <c r="A477" s="94">
        <v>7</v>
      </c>
      <c r="B477" s="114" t="s">
        <v>209</v>
      </c>
      <c r="C477" s="115">
        <v>14</v>
      </c>
      <c r="D477" s="78">
        <v>205.26</v>
      </c>
      <c r="E477" s="78">
        <f t="shared" si="66"/>
        <v>2873.64</v>
      </c>
      <c r="F477" s="78">
        <f t="shared" si="67"/>
        <v>3281.6968799999995</v>
      </c>
      <c r="G477" s="97" t="s">
        <v>210</v>
      </c>
    </row>
    <row r="478" spans="1:8">
      <c r="A478" s="94">
        <v>8</v>
      </c>
      <c r="B478" s="114" t="s">
        <v>211</v>
      </c>
      <c r="C478" s="115">
        <v>12</v>
      </c>
      <c r="D478" s="78">
        <v>103.2</v>
      </c>
      <c r="E478" s="78">
        <f t="shared" si="66"/>
        <v>1238.4000000000001</v>
      </c>
      <c r="F478" s="78">
        <f t="shared" si="67"/>
        <v>1414.2528</v>
      </c>
      <c r="G478" s="97" t="s">
        <v>212</v>
      </c>
    </row>
    <row r="479" spans="1:8">
      <c r="A479" s="94">
        <v>9</v>
      </c>
      <c r="B479" s="114" t="s">
        <v>215</v>
      </c>
      <c r="C479" s="115">
        <v>10</v>
      </c>
      <c r="D479" s="78">
        <v>1626</v>
      </c>
      <c r="E479" s="78">
        <f t="shared" si="66"/>
        <v>16260</v>
      </c>
      <c r="F479" s="78">
        <f t="shared" si="67"/>
        <v>18568.919999999998</v>
      </c>
      <c r="G479" s="97" t="s">
        <v>216</v>
      </c>
    </row>
    <row r="480" spans="1:8">
      <c r="A480" s="94">
        <v>10</v>
      </c>
      <c r="B480" s="114" t="s">
        <v>217</v>
      </c>
      <c r="C480" s="115">
        <v>10</v>
      </c>
      <c r="D480" s="78">
        <v>183</v>
      </c>
      <c r="E480" s="78">
        <f t="shared" si="66"/>
        <v>1830</v>
      </c>
      <c r="F480" s="78">
        <f t="shared" si="67"/>
        <v>2089.8599999999997</v>
      </c>
      <c r="G480" s="97" t="s">
        <v>218</v>
      </c>
    </row>
    <row r="481" spans="1:8">
      <c r="A481" s="94">
        <v>11</v>
      </c>
      <c r="B481" s="114" t="s">
        <v>224</v>
      </c>
      <c r="C481" s="115">
        <v>9</v>
      </c>
      <c r="D481" s="78">
        <v>183</v>
      </c>
      <c r="E481" s="78">
        <f t="shared" si="66"/>
        <v>1647</v>
      </c>
      <c r="F481" s="78">
        <f t="shared" si="67"/>
        <v>1880.8739999999998</v>
      </c>
      <c r="G481" s="97" t="s">
        <v>225</v>
      </c>
    </row>
    <row r="482" spans="1:8">
      <c r="A482" s="94">
        <v>12</v>
      </c>
      <c r="B482" s="114" t="s">
        <v>226</v>
      </c>
      <c r="C482" s="115">
        <v>5</v>
      </c>
      <c r="D482" s="78">
        <v>312</v>
      </c>
      <c r="E482" s="78">
        <f t="shared" si="66"/>
        <v>1560</v>
      </c>
      <c r="F482" s="78">
        <f t="shared" si="67"/>
        <v>1781.5199999999998</v>
      </c>
      <c r="G482" s="97" t="s">
        <v>227</v>
      </c>
    </row>
    <row r="483" spans="1:8">
      <c r="A483" s="94">
        <v>13</v>
      </c>
      <c r="B483" s="114" t="s">
        <v>213</v>
      </c>
      <c r="C483" s="115">
        <v>1</v>
      </c>
      <c r="D483" s="78">
        <v>693</v>
      </c>
      <c r="E483" s="78">
        <f t="shared" si="66"/>
        <v>693</v>
      </c>
      <c r="F483" s="78">
        <f t="shared" si="67"/>
        <v>791.40599999999995</v>
      </c>
      <c r="G483" s="97" t="s">
        <v>214</v>
      </c>
    </row>
    <row r="484" spans="1:8">
      <c r="A484" s="94">
        <v>14</v>
      </c>
      <c r="B484" s="114" t="s">
        <v>223</v>
      </c>
      <c r="C484" s="115">
        <v>2</v>
      </c>
      <c r="D484" s="78">
        <v>2925</v>
      </c>
      <c r="E484" s="78">
        <f t="shared" si="66"/>
        <v>5850</v>
      </c>
      <c r="F484" s="78">
        <f t="shared" si="67"/>
        <v>6680.7</v>
      </c>
      <c r="G484" s="97" t="s">
        <v>204</v>
      </c>
    </row>
    <row r="485" spans="1:8">
      <c r="A485" s="94">
        <v>15</v>
      </c>
      <c r="B485" s="114" t="s">
        <v>339</v>
      </c>
      <c r="C485" s="115">
        <v>3</v>
      </c>
      <c r="D485" s="78">
        <v>22162.5</v>
      </c>
      <c r="E485" s="78">
        <f t="shared" si="66"/>
        <v>66487.5</v>
      </c>
      <c r="F485" s="78">
        <f t="shared" si="67"/>
        <v>75928.724999999991</v>
      </c>
      <c r="G485" s="97"/>
    </row>
    <row r="486" spans="1:8">
      <c r="A486" s="94">
        <v>16</v>
      </c>
      <c r="B486" s="114" t="s">
        <v>340</v>
      </c>
      <c r="C486" s="115">
        <v>1</v>
      </c>
      <c r="D486" s="78">
        <v>24765</v>
      </c>
      <c r="E486" s="78">
        <f t="shared" si="66"/>
        <v>24765</v>
      </c>
      <c r="F486" s="78">
        <f t="shared" si="67"/>
        <v>28281.629999999997</v>
      </c>
      <c r="G486" s="97" t="s">
        <v>341</v>
      </c>
    </row>
    <row r="487" spans="1:8">
      <c r="A487" s="94">
        <v>17</v>
      </c>
      <c r="B487" s="114" t="s">
        <v>342</v>
      </c>
      <c r="C487" s="115">
        <v>1</v>
      </c>
      <c r="D487" s="78">
        <v>588</v>
      </c>
      <c r="E487" s="78">
        <f t="shared" si="66"/>
        <v>588</v>
      </c>
      <c r="F487" s="78">
        <f t="shared" si="67"/>
        <v>671.49599999999998</v>
      </c>
      <c r="G487" s="97" t="s">
        <v>343</v>
      </c>
    </row>
    <row r="488" spans="1:8">
      <c r="A488" s="94">
        <v>18</v>
      </c>
      <c r="B488" s="114" t="s">
        <v>344</v>
      </c>
      <c r="C488" s="115">
        <v>3</v>
      </c>
      <c r="D488" s="78">
        <v>4800</v>
      </c>
      <c r="E488" s="78">
        <f t="shared" si="66"/>
        <v>14400</v>
      </c>
      <c r="F488" s="78">
        <f t="shared" si="67"/>
        <v>16444.8</v>
      </c>
      <c r="G488" s="97"/>
    </row>
    <row r="489" spans="1:8">
      <c r="A489" s="94">
        <v>19</v>
      </c>
      <c r="B489" s="114" t="s">
        <v>939</v>
      </c>
      <c r="C489" s="115">
        <v>1</v>
      </c>
      <c r="D489" s="78">
        <v>201000</v>
      </c>
      <c r="E489" s="78">
        <f t="shared" si="66"/>
        <v>201000</v>
      </c>
      <c r="F489" s="78">
        <f t="shared" si="67"/>
        <v>229541.99999999997</v>
      </c>
      <c r="G489" s="97"/>
    </row>
    <row r="490" spans="1:8">
      <c r="A490" s="94">
        <v>20</v>
      </c>
      <c r="B490" s="114" t="s">
        <v>205</v>
      </c>
      <c r="C490" s="115">
        <v>25</v>
      </c>
      <c r="D490" s="78">
        <v>26.53</v>
      </c>
      <c r="E490" s="78">
        <f t="shared" si="66"/>
        <v>663.25</v>
      </c>
      <c r="F490" s="78">
        <f t="shared" si="67"/>
        <v>757.43149999999991</v>
      </c>
      <c r="G490" s="97" t="s">
        <v>206</v>
      </c>
    </row>
    <row r="491" spans="1:8">
      <c r="A491" s="94">
        <v>21</v>
      </c>
      <c r="B491" s="116" t="s">
        <v>219</v>
      </c>
      <c r="C491" s="117">
        <v>160</v>
      </c>
      <c r="D491" s="87">
        <v>24.43</v>
      </c>
      <c r="E491" s="87">
        <f t="shared" si="66"/>
        <v>3908.8</v>
      </c>
      <c r="F491" s="87">
        <f t="shared" si="67"/>
        <v>4463.8495999999996</v>
      </c>
      <c r="G491" s="98" t="s">
        <v>220</v>
      </c>
    </row>
    <row r="492" spans="1:8">
      <c r="A492" s="93"/>
      <c r="B492" s="80" t="s">
        <v>350</v>
      </c>
      <c r="C492" s="81"/>
      <c r="D492" s="82" t="s">
        <v>228</v>
      </c>
      <c r="E492" s="83">
        <f>SUM(E493:E502)</f>
        <v>24075.599999999995</v>
      </c>
      <c r="F492" s="83">
        <f t="shared" ref="F492:H492" si="68">SUM(F493:F502)</f>
        <v>27494.335199999998</v>
      </c>
      <c r="G492" s="83">
        <f t="shared" si="68"/>
        <v>0</v>
      </c>
      <c r="H492" s="83">
        <f t="shared" si="68"/>
        <v>0</v>
      </c>
    </row>
    <row r="493" spans="1:8">
      <c r="A493" s="94">
        <v>1</v>
      </c>
      <c r="B493" s="114" t="s">
        <v>351</v>
      </c>
      <c r="C493" s="115">
        <v>1</v>
      </c>
      <c r="D493" s="78">
        <v>588.75</v>
      </c>
      <c r="E493" s="78">
        <f t="shared" ref="E493:E502" si="69">(C493*D493)</f>
        <v>588.75</v>
      </c>
      <c r="F493" s="78">
        <f t="shared" ref="F493:F502" si="70">(E493*1.142)</f>
        <v>672.35249999999996</v>
      </c>
      <c r="G493" s="97" t="s">
        <v>352</v>
      </c>
    </row>
    <row r="494" spans="1:8">
      <c r="A494" s="94">
        <v>2</v>
      </c>
      <c r="B494" s="114" t="s">
        <v>925</v>
      </c>
      <c r="C494" s="115">
        <v>3</v>
      </c>
      <c r="D494" s="78">
        <v>6188.91</v>
      </c>
      <c r="E494" s="78">
        <f t="shared" si="69"/>
        <v>18566.73</v>
      </c>
      <c r="F494" s="78">
        <f t="shared" si="70"/>
        <v>21203.205659999996</v>
      </c>
      <c r="G494" s="97" t="s">
        <v>204</v>
      </c>
    </row>
    <row r="495" spans="1:8">
      <c r="A495" s="94">
        <v>3</v>
      </c>
      <c r="B495" s="114" t="s">
        <v>211</v>
      </c>
      <c r="C495" s="115">
        <v>3</v>
      </c>
      <c r="D495" s="78">
        <v>103.2</v>
      </c>
      <c r="E495" s="78">
        <f t="shared" si="69"/>
        <v>309.60000000000002</v>
      </c>
      <c r="F495" s="78">
        <f t="shared" si="70"/>
        <v>353.56319999999999</v>
      </c>
      <c r="G495" s="97" t="s">
        <v>212</v>
      </c>
    </row>
    <row r="496" spans="1:8">
      <c r="A496" s="94">
        <v>4</v>
      </c>
      <c r="B496" s="114" t="s">
        <v>209</v>
      </c>
      <c r="C496" s="115">
        <v>3</v>
      </c>
      <c r="D496" s="78">
        <v>205.26</v>
      </c>
      <c r="E496" s="78">
        <f t="shared" si="69"/>
        <v>615.78</v>
      </c>
      <c r="F496" s="78">
        <f t="shared" si="70"/>
        <v>703.22075999999993</v>
      </c>
      <c r="G496" s="97" t="s">
        <v>210</v>
      </c>
    </row>
    <row r="497" spans="1:8">
      <c r="A497" s="94">
        <v>5</v>
      </c>
      <c r="B497" s="114" t="s">
        <v>221</v>
      </c>
      <c r="C497" s="115">
        <v>3</v>
      </c>
      <c r="D497" s="78">
        <v>84.96</v>
      </c>
      <c r="E497" s="78">
        <f t="shared" si="69"/>
        <v>254.88</v>
      </c>
      <c r="F497" s="78">
        <f t="shared" si="70"/>
        <v>291.07295999999997</v>
      </c>
      <c r="G497" s="97" t="s">
        <v>222</v>
      </c>
    </row>
    <row r="498" spans="1:8">
      <c r="A498" s="94">
        <v>6</v>
      </c>
      <c r="B498" s="114" t="s">
        <v>353</v>
      </c>
      <c r="C498" s="115">
        <v>1</v>
      </c>
      <c r="D498" s="78">
        <v>954</v>
      </c>
      <c r="E498" s="78">
        <f t="shared" si="69"/>
        <v>954</v>
      </c>
      <c r="F498" s="78">
        <f t="shared" si="70"/>
        <v>1089.4679999999998</v>
      </c>
      <c r="G498" s="97" t="s">
        <v>354</v>
      </c>
    </row>
    <row r="499" spans="1:8">
      <c r="A499" s="94">
        <v>7</v>
      </c>
      <c r="B499" s="114" t="s">
        <v>355</v>
      </c>
      <c r="C499" s="115">
        <v>1</v>
      </c>
      <c r="D499" s="78">
        <v>297.56</v>
      </c>
      <c r="E499" s="78">
        <f t="shared" si="69"/>
        <v>297.56</v>
      </c>
      <c r="F499" s="78">
        <f t="shared" si="70"/>
        <v>339.81351999999998</v>
      </c>
      <c r="G499" s="97" t="s">
        <v>356</v>
      </c>
    </row>
    <row r="500" spans="1:8">
      <c r="A500" s="94">
        <v>8</v>
      </c>
      <c r="B500" s="114" t="s">
        <v>357</v>
      </c>
      <c r="C500" s="115">
        <v>1</v>
      </c>
      <c r="D500" s="78">
        <v>1052.94</v>
      </c>
      <c r="E500" s="78">
        <f t="shared" si="69"/>
        <v>1052.94</v>
      </c>
      <c r="F500" s="78">
        <f t="shared" si="70"/>
        <v>1202.45748</v>
      </c>
      <c r="G500" s="97" t="s">
        <v>358</v>
      </c>
    </row>
    <row r="501" spans="1:8">
      <c r="A501" s="94">
        <v>9</v>
      </c>
      <c r="B501" s="114" t="s">
        <v>269</v>
      </c>
      <c r="C501" s="115">
        <v>4</v>
      </c>
      <c r="D501" s="78">
        <v>233.73</v>
      </c>
      <c r="E501" s="78">
        <f t="shared" si="69"/>
        <v>934.92</v>
      </c>
      <c r="F501" s="78">
        <f t="shared" si="70"/>
        <v>1067.6786399999999</v>
      </c>
      <c r="G501" s="97" t="s">
        <v>270</v>
      </c>
    </row>
    <row r="502" spans="1:8">
      <c r="A502" s="94">
        <v>10</v>
      </c>
      <c r="B502" s="116" t="s">
        <v>271</v>
      </c>
      <c r="C502" s="117">
        <v>4</v>
      </c>
      <c r="D502" s="87">
        <v>125.11</v>
      </c>
      <c r="E502" s="87">
        <f t="shared" si="69"/>
        <v>500.44</v>
      </c>
      <c r="F502" s="87">
        <f t="shared" si="70"/>
        <v>571.50247999999999</v>
      </c>
      <c r="G502" s="98" t="s">
        <v>272</v>
      </c>
    </row>
    <row r="503" spans="1:8">
      <c r="A503" s="93"/>
      <c r="B503" s="80" t="s">
        <v>359</v>
      </c>
      <c r="C503" s="81"/>
      <c r="D503" s="82" t="s">
        <v>228</v>
      </c>
      <c r="E503" s="83">
        <f>SUM(E504:E513)</f>
        <v>24075.599999999995</v>
      </c>
      <c r="F503" s="83">
        <f t="shared" ref="F503:H503" si="71">SUM(F504:F513)</f>
        <v>27494.335199999998</v>
      </c>
      <c r="G503" s="83">
        <f t="shared" si="71"/>
        <v>0</v>
      </c>
      <c r="H503" s="83">
        <f t="shared" si="71"/>
        <v>0</v>
      </c>
    </row>
    <row r="504" spans="1:8">
      <c r="A504" s="94">
        <v>1</v>
      </c>
      <c r="B504" s="114" t="s">
        <v>351</v>
      </c>
      <c r="C504" s="115">
        <v>1</v>
      </c>
      <c r="D504" s="78">
        <v>588.75</v>
      </c>
      <c r="E504" s="78">
        <f t="shared" ref="E504:E513" si="72">(C504*D504)</f>
        <v>588.75</v>
      </c>
      <c r="F504" s="78">
        <f t="shared" ref="F504:F513" si="73">(E504*1.142)</f>
        <v>672.35249999999996</v>
      </c>
      <c r="G504" s="97" t="s">
        <v>352</v>
      </c>
    </row>
    <row r="505" spans="1:8">
      <c r="A505" s="94">
        <v>2</v>
      </c>
      <c r="B505" s="114" t="s">
        <v>925</v>
      </c>
      <c r="C505" s="115">
        <v>3</v>
      </c>
      <c r="D505" s="78">
        <v>6188.91</v>
      </c>
      <c r="E505" s="78">
        <f t="shared" si="72"/>
        <v>18566.73</v>
      </c>
      <c r="F505" s="78">
        <f t="shared" si="73"/>
        <v>21203.205659999996</v>
      </c>
      <c r="G505" s="97" t="s">
        <v>204</v>
      </c>
    </row>
    <row r="506" spans="1:8">
      <c r="A506" s="94">
        <v>3</v>
      </c>
      <c r="B506" s="114" t="s">
        <v>211</v>
      </c>
      <c r="C506" s="115">
        <v>3</v>
      </c>
      <c r="D506" s="78">
        <v>103.2</v>
      </c>
      <c r="E506" s="78">
        <f t="shared" si="72"/>
        <v>309.60000000000002</v>
      </c>
      <c r="F506" s="78">
        <f t="shared" si="73"/>
        <v>353.56319999999999</v>
      </c>
      <c r="G506" s="97" t="s">
        <v>212</v>
      </c>
    </row>
    <row r="507" spans="1:8">
      <c r="A507" s="94">
        <v>4</v>
      </c>
      <c r="B507" s="114" t="s">
        <v>209</v>
      </c>
      <c r="C507" s="115">
        <v>3</v>
      </c>
      <c r="D507" s="78">
        <v>205.26</v>
      </c>
      <c r="E507" s="78">
        <f t="shared" si="72"/>
        <v>615.78</v>
      </c>
      <c r="F507" s="78">
        <f t="shared" si="73"/>
        <v>703.22075999999993</v>
      </c>
      <c r="G507" s="97" t="s">
        <v>210</v>
      </c>
    </row>
    <row r="508" spans="1:8">
      <c r="A508" s="94">
        <v>5</v>
      </c>
      <c r="B508" s="114" t="s">
        <v>221</v>
      </c>
      <c r="C508" s="115">
        <v>3</v>
      </c>
      <c r="D508" s="78">
        <v>84.96</v>
      </c>
      <c r="E508" s="78">
        <f t="shared" si="72"/>
        <v>254.88</v>
      </c>
      <c r="F508" s="78">
        <f t="shared" si="73"/>
        <v>291.07295999999997</v>
      </c>
      <c r="G508" s="97" t="s">
        <v>222</v>
      </c>
    </row>
    <row r="509" spans="1:8">
      <c r="A509" s="94">
        <v>6</v>
      </c>
      <c r="B509" s="114" t="s">
        <v>353</v>
      </c>
      <c r="C509" s="115">
        <v>1</v>
      </c>
      <c r="D509" s="78">
        <v>954</v>
      </c>
      <c r="E509" s="78">
        <f t="shared" si="72"/>
        <v>954</v>
      </c>
      <c r="F509" s="78">
        <f t="shared" si="73"/>
        <v>1089.4679999999998</v>
      </c>
      <c r="G509" s="97" t="s">
        <v>354</v>
      </c>
    </row>
    <row r="510" spans="1:8">
      <c r="A510" s="94">
        <v>7</v>
      </c>
      <c r="B510" s="114" t="s">
        <v>355</v>
      </c>
      <c r="C510" s="115">
        <v>1</v>
      </c>
      <c r="D510" s="78">
        <v>297.56</v>
      </c>
      <c r="E510" s="78">
        <f t="shared" si="72"/>
        <v>297.56</v>
      </c>
      <c r="F510" s="78">
        <f t="shared" si="73"/>
        <v>339.81351999999998</v>
      </c>
      <c r="G510" s="97" t="s">
        <v>356</v>
      </c>
    </row>
    <row r="511" spans="1:8">
      <c r="A511" s="94">
        <v>8</v>
      </c>
      <c r="B511" s="114" t="s">
        <v>357</v>
      </c>
      <c r="C511" s="115">
        <v>1</v>
      </c>
      <c r="D511" s="78">
        <v>1052.94</v>
      </c>
      <c r="E511" s="78">
        <f t="shared" si="72"/>
        <v>1052.94</v>
      </c>
      <c r="F511" s="78">
        <f t="shared" si="73"/>
        <v>1202.45748</v>
      </c>
      <c r="G511" s="97" t="s">
        <v>358</v>
      </c>
    </row>
    <row r="512" spans="1:8">
      <c r="A512" s="94">
        <v>9</v>
      </c>
      <c r="B512" s="114" t="s">
        <v>269</v>
      </c>
      <c r="C512" s="115">
        <v>4</v>
      </c>
      <c r="D512" s="78">
        <v>233.73</v>
      </c>
      <c r="E512" s="78">
        <f t="shared" si="72"/>
        <v>934.92</v>
      </c>
      <c r="F512" s="78">
        <f t="shared" si="73"/>
        <v>1067.6786399999999</v>
      </c>
      <c r="G512" s="97" t="s">
        <v>270</v>
      </c>
    </row>
    <row r="513" spans="1:8">
      <c r="A513" s="94">
        <v>10</v>
      </c>
      <c r="B513" s="116" t="s">
        <v>271</v>
      </c>
      <c r="C513" s="117">
        <v>4</v>
      </c>
      <c r="D513" s="87">
        <v>125.11</v>
      </c>
      <c r="E513" s="87">
        <f t="shared" si="72"/>
        <v>500.44</v>
      </c>
      <c r="F513" s="87">
        <f t="shared" si="73"/>
        <v>571.50247999999999</v>
      </c>
      <c r="G513" s="98" t="s">
        <v>272</v>
      </c>
    </row>
    <row r="514" spans="1:8">
      <c r="A514" s="93"/>
      <c r="B514" s="80" t="s">
        <v>360</v>
      </c>
      <c r="C514" s="81"/>
      <c r="D514" s="82" t="s">
        <v>228</v>
      </c>
      <c r="E514" s="83">
        <f>SUM(E515:E524)</f>
        <v>24075.599999999995</v>
      </c>
      <c r="F514" s="83">
        <f t="shared" ref="F514:H514" si="74">SUM(F515:F524)</f>
        <v>27494.335199999998</v>
      </c>
      <c r="G514" s="83">
        <f t="shared" si="74"/>
        <v>0</v>
      </c>
      <c r="H514" s="83">
        <f t="shared" si="74"/>
        <v>0</v>
      </c>
    </row>
    <row r="515" spans="1:8">
      <c r="A515" s="94">
        <v>1</v>
      </c>
      <c r="B515" s="114" t="s">
        <v>351</v>
      </c>
      <c r="C515" s="115">
        <v>1</v>
      </c>
      <c r="D515" s="78">
        <v>588.75</v>
      </c>
      <c r="E515" s="78">
        <f t="shared" ref="E515:E524" si="75">(C515*D515)</f>
        <v>588.75</v>
      </c>
      <c r="F515" s="78">
        <f t="shared" ref="F515:F524" si="76">(E515*1.142)</f>
        <v>672.35249999999996</v>
      </c>
      <c r="G515" s="97" t="s">
        <v>352</v>
      </c>
    </row>
    <row r="516" spans="1:8">
      <c r="A516" s="94">
        <v>2</v>
      </c>
      <c r="B516" s="114" t="s">
        <v>925</v>
      </c>
      <c r="C516" s="115">
        <v>3</v>
      </c>
      <c r="D516" s="78">
        <v>6188.91</v>
      </c>
      <c r="E516" s="78">
        <f t="shared" si="75"/>
        <v>18566.73</v>
      </c>
      <c r="F516" s="78">
        <f t="shared" si="76"/>
        <v>21203.205659999996</v>
      </c>
      <c r="G516" s="97" t="s">
        <v>204</v>
      </c>
    </row>
    <row r="517" spans="1:8">
      <c r="A517" s="94">
        <v>3</v>
      </c>
      <c r="B517" s="114" t="s">
        <v>211</v>
      </c>
      <c r="C517" s="115">
        <v>3</v>
      </c>
      <c r="D517" s="78">
        <v>103.2</v>
      </c>
      <c r="E517" s="78">
        <f t="shared" si="75"/>
        <v>309.60000000000002</v>
      </c>
      <c r="F517" s="78">
        <f t="shared" si="76"/>
        <v>353.56319999999999</v>
      </c>
      <c r="G517" s="97" t="s">
        <v>212</v>
      </c>
    </row>
    <row r="518" spans="1:8">
      <c r="A518" s="94">
        <v>4</v>
      </c>
      <c r="B518" s="114" t="s">
        <v>209</v>
      </c>
      <c r="C518" s="115">
        <v>3</v>
      </c>
      <c r="D518" s="78">
        <v>205.26</v>
      </c>
      <c r="E518" s="78">
        <f t="shared" si="75"/>
        <v>615.78</v>
      </c>
      <c r="F518" s="78">
        <f t="shared" si="76"/>
        <v>703.22075999999993</v>
      </c>
      <c r="G518" s="97" t="s">
        <v>210</v>
      </c>
    </row>
    <row r="519" spans="1:8">
      <c r="A519" s="94">
        <v>5</v>
      </c>
      <c r="B519" s="114" t="s">
        <v>221</v>
      </c>
      <c r="C519" s="115">
        <v>3</v>
      </c>
      <c r="D519" s="78">
        <v>84.96</v>
      </c>
      <c r="E519" s="78">
        <f t="shared" si="75"/>
        <v>254.88</v>
      </c>
      <c r="F519" s="78">
        <f t="shared" si="76"/>
        <v>291.07295999999997</v>
      </c>
      <c r="G519" s="97" t="s">
        <v>222</v>
      </c>
    </row>
    <row r="520" spans="1:8">
      <c r="A520" s="94">
        <v>6</v>
      </c>
      <c r="B520" s="114" t="s">
        <v>353</v>
      </c>
      <c r="C520" s="115">
        <v>1</v>
      </c>
      <c r="D520" s="78">
        <v>954</v>
      </c>
      <c r="E520" s="78">
        <f t="shared" si="75"/>
        <v>954</v>
      </c>
      <c r="F520" s="78">
        <f t="shared" si="76"/>
        <v>1089.4679999999998</v>
      </c>
      <c r="G520" s="97" t="s">
        <v>354</v>
      </c>
    </row>
    <row r="521" spans="1:8">
      <c r="A521" s="94">
        <v>7</v>
      </c>
      <c r="B521" s="114" t="s">
        <v>355</v>
      </c>
      <c r="C521" s="115">
        <v>1</v>
      </c>
      <c r="D521" s="78">
        <v>297.56</v>
      </c>
      <c r="E521" s="78">
        <f t="shared" si="75"/>
        <v>297.56</v>
      </c>
      <c r="F521" s="78">
        <f t="shared" si="76"/>
        <v>339.81351999999998</v>
      </c>
      <c r="G521" s="97" t="s">
        <v>356</v>
      </c>
    </row>
    <row r="522" spans="1:8">
      <c r="A522" s="94">
        <v>8</v>
      </c>
      <c r="B522" s="114" t="s">
        <v>357</v>
      </c>
      <c r="C522" s="115">
        <v>1</v>
      </c>
      <c r="D522" s="78">
        <v>1052.94</v>
      </c>
      <c r="E522" s="78">
        <f t="shared" si="75"/>
        <v>1052.94</v>
      </c>
      <c r="F522" s="78">
        <f t="shared" si="76"/>
        <v>1202.45748</v>
      </c>
      <c r="G522" s="97" t="s">
        <v>358</v>
      </c>
    </row>
    <row r="523" spans="1:8">
      <c r="A523" s="94">
        <v>9</v>
      </c>
      <c r="B523" s="114" t="s">
        <v>269</v>
      </c>
      <c r="C523" s="115">
        <v>4</v>
      </c>
      <c r="D523" s="78">
        <v>233.73</v>
      </c>
      <c r="E523" s="78">
        <f t="shared" si="75"/>
        <v>934.92</v>
      </c>
      <c r="F523" s="78">
        <f t="shared" si="76"/>
        <v>1067.6786399999999</v>
      </c>
      <c r="G523" s="97" t="s">
        <v>270</v>
      </c>
    </row>
    <row r="524" spans="1:8">
      <c r="A524" s="94">
        <v>10</v>
      </c>
      <c r="B524" s="116" t="s">
        <v>271</v>
      </c>
      <c r="C524" s="117">
        <v>4</v>
      </c>
      <c r="D524" s="87">
        <v>125.11</v>
      </c>
      <c r="E524" s="87">
        <f t="shared" si="75"/>
        <v>500.44</v>
      </c>
      <c r="F524" s="87">
        <f t="shared" si="76"/>
        <v>571.50247999999999</v>
      </c>
      <c r="G524" s="98" t="s">
        <v>272</v>
      </c>
    </row>
    <row r="525" spans="1:8">
      <c r="A525" s="93"/>
      <c r="B525" s="80" t="s">
        <v>361</v>
      </c>
      <c r="C525" s="81"/>
      <c r="D525" s="82" t="s">
        <v>228</v>
      </c>
      <c r="E525" s="83">
        <f>SUM(E526:E535)</f>
        <v>24075.599999999995</v>
      </c>
      <c r="F525" s="83">
        <f t="shared" ref="F525:H525" si="77">SUM(F526:F535)</f>
        <v>27494.335199999998</v>
      </c>
      <c r="G525" s="83">
        <f t="shared" si="77"/>
        <v>0</v>
      </c>
      <c r="H525" s="83">
        <f t="shared" si="77"/>
        <v>0</v>
      </c>
    </row>
    <row r="526" spans="1:8">
      <c r="A526" s="94">
        <v>1</v>
      </c>
      <c r="B526" s="114" t="s">
        <v>351</v>
      </c>
      <c r="C526" s="115">
        <v>1</v>
      </c>
      <c r="D526" s="78">
        <v>588.75</v>
      </c>
      <c r="E526" s="78">
        <f t="shared" ref="E526:E535" si="78">(C526*D526)</f>
        <v>588.75</v>
      </c>
      <c r="F526" s="78">
        <f t="shared" ref="F526:F535" si="79">(E526*1.142)</f>
        <v>672.35249999999996</v>
      </c>
      <c r="G526" s="97" t="s">
        <v>352</v>
      </c>
    </row>
    <row r="527" spans="1:8">
      <c r="A527" s="94">
        <v>2</v>
      </c>
      <c r="B527" s="114" t="s">
        <v>925</v>
      </c>
      <c r="C527" s="115">
        <v>3</v>
      </c>
      <c r="D527" s="78">
        <v>6188.91</v>
      </c>
      <c r="E527" s="78">
        <f t="shared" si="78"/>
        <v>18566.73</v>
      </c>
      <c r="F527" s="78">
        <f t="shared" si="79"/>
        <v>21203.205659999996</v>
      </c>
      <c r="G527" s="97" t="s">
        <v>204</v>
      </c>
    </row>
    <row r="528" spans="1:8">
      <c r="A528" s="94">
        <v>3</v>
      </c>
      <c r="B528" s="114" t="s">
        <v>211</v>
      </c>
      <c r="C528" s="115">
        <v>3</v>
      </c>
      <c r="D528" s="78">
        <v>103.2</v>
      </c>
      <c r="E528" s="78">
        <f t="shared" si="78"/>
        <v>309.60000000000002</v>
      </c>
      <c r="F528" s="78">
        <f t="shared" si="79"/>
        <v>353.56319999999999</v>
      </c>
      <c r="G528" s="97" t="s">
        <v>212</v>
      </c>
    </row>
    <row r="529" spans="1:8">
      <c r="A529" s="94">
        <v>4</v>
      </c>
      <c r="B529" s="114" t="s">
        <v>209</v>
      </c>
      <c r="C529" s="115">
        <v>3</v>
      </c>
      <c r="D529" s="78">
        <v>205.26</v>
      </c>
      <c r="E529" s="78">
        <f t="shared" si="78"/>
        <v>615.78</v>
      </c>
      <c r="F529" s="78">
        <f t="shared" si="79"/>
        <v>703.22075999999993</v>
      </c>
      <c r="G529" s="97" t="s">
        <v>210</v>
      </c>
    </row>
    <row r="530" spans="1:8">
      <c r="A530" s="94">
        <v>5</v>
      </c>
      <c r="B530" s="114" t="s">
        <v>221</v>
      </c>
      <c r="C530" s="115">
        <v>3</v>
      </c>
      <c r="D530" s="78">
        <v>84.96</v>
      </c>
      <c r="E530" s="78">
        <f t="shared" si="78"/>
        <v>254.88</v>
      </c>
      <c r="F530" s="78">
        <f t="shared" si="79"/>
        <v>291.07295999999997</v>
      </c>
      <c r="G530" s="97" t="s">
        <v>222</v>
      </c>
    </row>
    <row r="531" spans="1:8">
      <c r="A531" s="94">
        <v>6</v>
      </c>
      <c r="B531" s="114" t="s">
        <v>353</v>
      </c>
      <c r="C531" s="115">
        <v>1</v>
      </c>
      <c r="D531" s="78">
        <v>954</v>
      </c>
      <c r="E531" s="78">
        <f t="shared" si="78"/>
        <v>954</v>
      </c>
      <c r="F531" s="78">
        <f t="shared" si="79"/>
        <v>1089.4679999999998</v>
      </c>
      <c r="G531" s="97" t="s">
        <v>354</v>
      </c>
    </row>
    <row r="532" spans="1:8">
      <c r="A532" s="94">
        <v>7</v>
      </c>
      <c r="B532" s="114" t="s">
        <v>355</v>
      </c>
      <c r="C532" s="115">
        <v>1</v>
      </c>
      <c r="D532" s="78">
        <v>297.56</v>
      </c>
      <c r="E532" s="78">
        <f t="shared" si="78"/>
        <v>297.56</v>
      </c>
      <c r="F532" s="78">
        <f t="shared" si="79"/>
        <v>339.81351999999998</v>
      </c>
      <c r="G532" s="97" t="s">
        <v>356</v>
      </c>
    </row>
    <row r="533" spans="1:8">
      <c r="A533" s="94">
        <v>8</v>
      </c>
      <c r="B533" s="114" t="s">
        <v>357</v>
      </c>
      <c r="C533" s="115">
        <v>1</v>
      </c>
      <c r="D533" s="78">
        <v>1052.94</v>
      </c>
      <c r="E533" s="78">
        <f t="shared" si="78"/>
        <v>1052.94</v>
      </c>
      <c r="F533" s="78">
        <f t="shared" si="79"/>
        <v>1202.45748</v>
      </c>
      <c r="G533" s="97" t="s">
        <v>358</v>
      </c>
    </row>
    <row r="534" spans="1:8">
      <c r="A534" s="94">
        <v>9</v>
      </c>
      <c r="B534" s="114" t="s">
        <v>269</v>
      </c>
      <c r="C534" s="115">
        <v>4</v>
      </c>
      <c r="D534" s="78">
        <v>233.73</v>
      </c>
      <c r="E534" s="78">
        <f t="shared" si="78"/>
        <v>934.92</v>
      </c>
      <c r="F534" s="78">
        <f t="shared" si="79"/>
        <v>1067.6786399999999</v>
      </c>
      <c r="G534" s="97" t="s">
        <v>270</v>
      </c>
    </row>
    <row r="535" spans="1:8">
      <c r="A535" s="94">
        <v>10</v>
      </c>
      <c r="B535" s="116" t="s">
        <v>271</v>
      </c>
      <c r="C535" s="117">
        <v>4</v>
      </c>
      <c r="D535" s="87">
        <v>125.11</v>
      </c>
      <c r="E535" s="87">
        <f t="shared" si="78"/>
        <v>500.44</v>
      </c>
      <c r="F535" s="87">
        <f t="shared" si="79"/>
        <v>571.50247999999999</v>
      </c>
      <c r="G535" s="98" t="s">
        <v>272</v>
      </c>
    </row>
    <row r="536" spans="1:8">
      <c r="A536" s="93"/>
      <c r="B536" s="80" t="s">
        <v>362</v>
      </c>
      <c r="C536" s="81"/>
      <c r="D536" s="82" t="s">
        <v>228</v>
      </c>
      <c r="E536" s="83">
        <f>SUM(E537:E541)</f>
        <v>416290.70302999998</v>
      </c>
      <c r="F536" s="83">
        <f t="shared" ref="F536:H536" si="80">SUM(F537:F541)</f>
        <v>475403.98286025994</v>
      </c>
      <c r="G536" s="83">
        <f t="shared" si="80"/>
        <v>0</v>
      </c>
      <c r="H536" s="83">
        <f t="shared" si="80"/>
        <v>0</v>
      </c>
    </row>
    <row r="537" spans="1:8">
      <c r="A537" s="94">
        <v>1</v>
      </c>
      <c r="B537" s="114" t="s">
        <v>940</v>
      </c>
      <c r="C537" s="115">
        <v>1</v>
      </c>
      <c r="D537" s="78">
        <v>3959.1430300000002</v>
      </c>
      <c r="E537" s="78">
        <f t="shared" ref="E537:E541" si="81">(C537*D537)</f>
        <v>3959.1430300000002</v>
      </c>
      <c r="F537" s="78">
        <f t="shared" ref="F537:F541" si="82">(E537*1.142)</f>
        <v>4521.3413402599999</v>
      </c>
      <c r="G537" s="97" t="s">
        <v>960</v>
      </c>
    </row>
    <row r="538" spans="1:8">
      <c r="A538" s="94">
        <v>2</v>
      </c>
      <c r="B538" s="114" t="s">
        <v>211</v>
      </c>
      <c r="C538" s="115">
        <v>4</v>
      </c>
      <c r="D538" s="78">
        <v>103.2</v>
      </c>
      <c r="E538" s="78">
        <f t="shared" si="81"/>
        <v>412.8</v>
      </c>
      <c r="F538" s="78">
        <f t="shared" si="82"/>
        <v>471.41759999999999</v>
      </c>
      <c r="G538" s="97" t="s">
        <v>212</v>
      </c>
    </row>
    <row r="539" spans="1:8">
      <c r="A539" s="94">
        <v>3</v>
      </c>
      <c r="B539" s="114" t="s">
        <v>209</v>
      </c>
      <c r="C539" s="115">
        <v>4</v>
      </c>
      <c r="D539" s="78">
        <v>205.26</v>
      </c>
      <c r="E539" s="78">
        <f t="shared" si="81"/>
        <v>821.04</v>
      </c>
      <c r="F539" s="78">
        <f t="shared" si="82"/>
        <v>937.62767999999983</v>
      </c>
      <c r="G539" s="97" t="s">
        <v>210</v>
      </c>
    </row>
    <row r="540" spans="1:8">
      <c r="A540" s="94">
        <v>4</v>
      </c>
      <c r="B540" s="114" t="s">
        <v>219</v>
      </c>
      <c r="C540" s="115">
        <v>4</v>
      </c>
      <c r="D540" s="78">
        <v>24.43</v>
      </c>
      <c r="E540" s="78">
        <f t="shared" si="81"/>
        <v>97.72</v>
      </c>
      <c r="F540" s="78">
        <f t="shared" si="82"/>
        <v>111.59623999999999</v>
      </c>
      <c r="G540" s="97" t="s">
        <v>220</v>
      </c>
    </row>
    <row r="541" spans="1:8">
      <c r="A541" s="94">
        <v>5</v>
      </c>
      <c r="B541" s="114" t="s">
        <v>941</v>
      </c>
      <c r="C541" s="115">
        <v>1</v>
      </c>
      <c r="D541" s="78">
        <v>411000</v>
      </c>
      <c r="E541" s="78">
        <f t="shared" si="81"/>
        <v>411000</v>
      </c>
      <c r="F541" s="78">
        <f t="shared" si="82"/>
        <v>469361.99999999994</v>
      </c>
      <c r="G541" s="97"/>
    </row>
    <row r="542" spans="1:8">
      <c r="A542" s="93"/>
      <c r="B542" s="80" t="s">
        <v>363</v>
      </c>
      <c r="C542" s="81"/>
      <c r="D542" s="82" t="s">
        <v>228</v>
      </c>
      <c r="E542" s="83">
        <f>SUM(E543:E551)</f>
        <v>1029364.70303</v>
      </c>
      <c r="F542" s="83">
        <f t="shared" ref="F542:H542" si="83">SUM(F543:F551)</f>
        <v>1175534.4908602599</v>
      </c>
      <c r="G542" s="83">
        <f t="shared" si="83"/>
        <v>0</v>
      </c>
      <c r="H542" s="83">
        <f t="shared" si="83"/>
        <v>0</v>
      </c>
    </row>
    <row r="543" spans="1:8">
      <c r="A543" s="94">
        <v>1</v>
      </c>
      <c r="B543" s="114" t="s">
        <v>940</v>
      </c>
      <c r="C543" s="115">
        <v>1</v>
      </c>
      <c r="D543" s="78">
        <v>3959.1430300000002</v>
      </c>
      <c r="E543" s="78">
        <f t="shared" ref="E543:E551" si="84">(C543*D543)</f>
        <v>3959.1430300000002</v>
      </c>
      <c r="F543" s="78">
        <f t="shared" ref="F543:F551" si="85">(E543*1.142)</f>
        <v>4521.3413402599999</v>
      </c>
      <c r="G543" s="97" t="s">
        <v>960</v>
      </c>
    </row>
    <row r="544" spans="1:8">
      <c r="A544" s="94">
        <v>2</v>
      </c>
      <c r="B544" s="114" t="s">
        <v>211</v>
      </c>
      <c r="C544" s="115">
        <v>4</v>
      </c>
      <c r="D544" s="78">
        <v>103.2</v>
      </c>
      <c r="E544" s="78">
        <f t="shared" si="84"/>
        <v>412.8</v>
      </c>
      <c r="F544" s="78">
        <f t="shared" si="85"/>
        <v>471.41759999999999</v>
      </c>
      <c r="G544" s="97" t="s">
        <v>212</v>
      </c>
    </row>
    <row r="545" spans="1:8">
      <c r="A545" s="94">
        <v>3</v>
      </c>
      <c r="B545" s="114" t="s">
        <v>209</v>
      </c>
      <c r="C545" s="115">
        <v>4</v>
      </c>
      <c r="D545" s="78">
        <v>205.26</v>
      </c>
      <c r="E545" s="78">
        <f t="shared" si="84"/>
        <v>821.04</v>
      </c>
      <c r="F545" s="78">
        <f t="shared" si="85"/>
        <v>937.62767999999983</v>
      </c>
      <c r="G545" s="97" t="s">
        <v>210</v>
      </c>
    </row>
    <row r="546" spans="1:8">
      <c r="A546" s="94">
        <v>4</v>
      </c>
      <c r="B546" s="114" t="s">
        <v>219</v>
      </c>
      <c r="C546" s="115">
        <v>4</v>
      </c>
      <c r="D546" s="78">
        <v>24.43</v>
      </c>
      <c r="E546" s="78">
        <f t="shared" si="84"/>
        <v>97.72</v>
      </c>
      <c r="F546" s="78">
        <f t="shared" si="85"/>
        <v>111.59623999999999</v>
      </c>
      <c r="G546" s="97" t="s">
        <v>220</v>
      </c>
    </row>
    <row r="547" spans="1:8">
      <c r="A547" s="94">
        <v>5</v>
      </c>
      <c r="B547" s="114" t="s">
        <v>942</v>
      </c>
      <c r="C547" s="115">
        <v>2</v>
      </c>
      <c r="D547" s="78">
        <v>252237</v>
      </c>
      <c r="E547" s="78">
        <f t="shared" si="84"/>
        <v>504474</v>
      </c>
      <c r="F547" s="78">
        <f t="shared" si="85"/>
        <v>576109.30799999996</v>
      </c>
      <c r="G547" s="97"/>
    </row>
    <row r="548" spans="1:8">
      <c r="A548" s="94">
        <v>6</v>
      </c>
      <c r="B548" s="114" t="s">
        <v>943</v>
      </c>
      <c r="C548" s="115">
        <v>4</v>
      </c>
      <c r="D548" s="78">
        <v>18900</v>
      </c>
      <c r="E548" s="78">
        <f t="shared" si="84"/>
        <v>75600</v>
      </c>
      <c r="F548" s="78">
        <f t="shared" si="85"/>
        <v>86335.2</v>
      </c>
      <c r="G548" s="97"/>
    </row>
    <row r="549" spans="1:8">
      <c r="A549" s="94">
        <v>7</v>
      </c>
      <c r="B549" s="114" t="s">
        <v>944</v>
      </c>
      <c r="C549" s="115">
        <v>2</v>
      </c>
      <c r="D549" s="78">
        <v>10500</v>
      </c>
      <c r="E549" s="78">
        <f t="shared" si="84"/>
        <v>21000</v>
      </c>
      <c r="F549" s="78">
        <f t="shared" si="85"/>
        <v>23981.999999999996</v>
      </c>
      <c r="G549" s="97"/>
    </row>
    <row r="550" spans="1:8">
      <c r="A550" s="94">
        <v>8</v>
      </c>
      <c r="B550" s="114" t="s">
        <v>945</v>
      </c>
      <c r="C550" s="115">
        <v>1</v>
      </c>
      <c r="D550" s="78">
        <v>12000</v>
      </c>
      <c r="E550" s="78">
        <f t="shared" si="84"/>
        <v>12000</v>
      </c>
      <c r="F550" s="78">
        <f t="shared" si="85"/>
        <v>13703.999999999998</v>
      </c>
      <c r="G550" s="97"/>
    </row>
    <row r="551" spans="1:8">
      <c r="A551" s="94">
        <v>9</v>
      </c>
      <c r="B551" s="114" t="s">
        <v>946</v>
      </c>
      <c r="C551" s="115">
        <v>1</v>
      </c>
      <c r="D551" s="78">
        <v>411000</v>
      </c>
      <c r="E551" s="78">
        <f t="shared" si="84"/>
        <v>411000</v>
      </c>
      <c r="F551" s="78">
        <f t="shared" si="85"/>
        <v>469361.99999999994</v>
      </c>
      <c r="G551" s="97"/>
    </row>
    <row r="552" spans="1:8">
      <c r="A552" s="93"/>
      <c r="B552" s="80" t="s">
        <v>364</v>
      </c>
      <c r="C552" s="81"/>
      <c r="D552" s="82" t="s">
        <v>228</v>
      </c>
      <c r="E552" s="83">
        <f>SUM(E553:E560)</f>
        <v>630364.70302999998</v>
      </c>
      <c r="F552" s="83">
        <f t="shared" ref="F552:H552" si="86">SUM(F553:F560)</f>
        <v>719876.49086025986</v>
      </c>
      <c r="G552" s="83">
        <f t="shared" si="86"/>
        <v>0</v>
      </c>
      <c r="H552" s="83">
        <f t="shared" si="86"/>
        <v>0</v>
      </c>
    </row>
    <row r="553" spans="1:8">
      <c r="A553" s="94">
        <v>1</v>
      </c>
      <c r="B553" s="114" t="s">
        <v>940</v>
      </c>
      <c r="C553" s="115">
        <v>1</v>
      </c>
      <c r="D553" s="78">
        <v>3959.1430300000002</v>
      </c>
      <c r="E553" s="78">
        <f t="shared" ref="E553:E560" si="87">(C553*D553)</f>
        <v>3959.1430300000002</v>
      </c>
      <c r="F553" s="78">
        <f t="shared" ref="F553:F560" si="88">(E553*1.142)</f>
        <v>4521.3413402599999</v>
      </c>
      <c r="G553" s="97" t="s">
        <v>960</v>
      </c>
    </row>
    <row r="554" spans="1:8">
      <c r="A554" s="94">
        <v>2</v>
      </c>
      <c r="B554" s="114" t="s">
        <v>211</v>
      </c>
      <c r="C554" s="115">
        <v>4</v>
      </c>
      <c r="D554" s="78">
        <v>103.2</v>
      </c>
      <c r="E554" s="78">
        <f>(C554*D554)</f>
        <v>412.8</v>
      </c>
      <c r="F554" s="78">
        <f>(E554*1.142)</f>
        <v>471.41759999999999</v>
      </c>
      <c r="G554" s="97" t="s">
        <v>212</v>
      </c>
    </row>
    <row r="555" spans="1:8">
      <c r="A555" s="94">
        <v>3</v>
      </c>
      <c r="B555" s="114" t="s">
        <v>209</v>
      </c>
      <c r="C555" s="115">
        <v>4</v>
      </c>
      <c r="D555" s="78">
        <v>205.26</v>
      </c>
      <c r="E555" s="78">
        <f>(C555*D555)</f>
        <v>821.04</v>
      </c>
      <c r="F555" s="78">
        <f>(E555*1.142)</f>
        <v>937.62767999999983</v>
      </c>
      <c r="G555" s="97" t="s">
        <v>210</v>
      </c>
    </row>
    <row r="556" spans="1:8">
      <c r="A556" s="94">
        <v>4</v>
      </c>
      <c r="B556" s="114" t="s">
        <v>219</v>
      </c>
      <c r="C556" s="115">
        <v>4</v>
      </c>
      <c r="D556" s="78">
        <v>24.43</v>
      </c>
      <c r="E556" s="78">
        <f>(C556*D556)</f>
        <v>97.72</v>
      </c>
      <c r="F556" s="78">
        <f>(E556*1.142)</f>
        <v>111.59623999999999</v>
      </c>
      <c r="G556" s="97" t="s">
        <v>220</v>
      </c>
    </row>
    <row r="557" spans="1:8">
      <c r="A557" s="94">
        <v>5</v>
      </c>
      <c r="B557" s="114" t="s">
        <v>942</v>
      </c>
      <c r="C557" s="115">
        <v>2</v>
      </c>
      <c r="D557" s="78">
        <v>252237</v>
      </c>
      <c r="E557" s="78">
        <f t="shared" si="87"/>
        <v>504474</v>
      </c>
      <c r="F557" s="78">
        <f t="shared" si="88"/>
        <v>576109.30799999996</v>
      </c>
      <c r="G557" s="97"/>
    </row>
    <row r="558" spans="1:8">
      <c r="A558" s="94">
        <v>6</v>
      </c>
      <c r="B558" s="114" t="s">
        <v>947</v>
      </c>
      <c r="C558" s="115">
        <v>4</v>
      </c>
      <c r="D558" s="78">
        <v>18900</v>
      </c>
      <c r="E558" s="78">
        <f t="shared" si="87"/>
        <v>75600</v>
      </c>
      <c r="F558" s="78">
        <f t="shared" si="88"/>
        <v>86335.2</v>
      </c>
      <c r="G558" s="97"/>
    </row>
    <row r="559" spans="1:8">
      <c r="A559" s="94">
        <v>7</v>
      </c>
      <c r="B559" s="114" t="s">
        <v>948</v>
      </c>
      <c r="C559" s="115">
        <v>2</v>
      </c>
      <c r="D559" s="78">
        <v>10500</v>
      </c>
      <c r="E559" s="78">
        <f t="shared" si="87"/>
        <v>21000</v>
      </c>
      <c r="F559" s="78">
        <f t="shared" si="88"/>
        <v>23981.999999999996</v>
      </c>
      <c r="G559" s="97"/>
    </row>
    <row r="560" spans="1:8">
      <c r="A560" s="94">
        <v>8</v>
      </c>
      <c r="B560" s="114" t="s">
        <v>949</v>
      </c>
      <c r="C560" s="115">
        <v>2</v>
      </c>
      <c r="D560" s="78">
        <v>12000</v>
      </c>
      <c r="E560" s="78">
        <f t="shared" si="87"/>
        <v>24000</v>
      </c>
      <c r="F560" s="78">
        <f t="shared" si="88"/>
        <v>27407.999999999996</v>
      </c>
      <c r="G560" s="97"/>
    </row>
    <row r="561" spans="1:8">
      <c r="A561" s="93"/>
      <c r="B561" s="80" t="s">
        <v>1059</v>
      </c>
      <c r="C561" s="81"/>
      <c r="D561" s="82" t="s">
        <v>228</v>
      </c>
      <c r="E561" s="83">
        <f>SUM(E562:E571)</f>
        <v>1764364.70303</v>
      </c>
      <c r="F561" s="83">
        <f t="shared" ref="F561:H561" si="89">SUM(F562:F571)</f>
        <v>2014904.4908602596</v>
      </c>
      <c r="G561" s="83">
        <f t="shared" si="89"/>
        <v>0</v>
      </c>
      <c r="H561" s="83">
        <f t="shared" si="89"/>
        <v>0</v>
      </c>
    </row>
    <row r="562" spans="1:8">
      <c r="A562" s="94">
        <v>1</v>
      </c>
      <c r="B562" s="114" t="s">
        <v>940</v>
      </c>
      <c r="C562" s="115">
        <v>1</v>
      </c>
      <c r="D562" s="78">
        <v>3959.1430300000002</v>
      </c>
      <c r="E562" s="78">
        <f t="shared" ref="E562:E571" si="90">(C562*D562)</f>
        <v>3959.1430300000002</v>
      </c>
      <c r="F562" s="78">
        <f t="shared" ref="F562:F571" si="91">(E562*1.142)</f>
        <v>4521.3413402599999</v>
      </c>
      <c r="G562" s="97" t="s">
        <v>960</v>
      </c>
    </row>
    <row r="563" spans="1:8">
      <c r="A563" s="94">
        <v>2</v>
      </c>
      <c r="B563" s="114" t="s">
        <v>211</v>
      </c>
      <c r="C563" s="115">
        <v>4</v>
      </c>
      <c r="D563" s="78">
        <v>103.2</v>
      </c>
      <c r="E563" s="78">
        <f t="shared" si="90"/>
        <v>412.8</v>
      </c>
      <c r="F563" s="78">
        <f t="shared" si="91"/>
        <v>471.41759999999999</v>
      </c>
      <c r="G563" s="97" t="s">
        <v>212</v>
      </c>
    </row>
    <row r="564" spans="1:8">
      <c r="A564" s="94">
        <v>3</v>
      </c>
      <c r="B564" s="114" t="s">
        <v>209</v>
      </c>
      <c r="C564" s="115">
        <v>4</v>
      </c>
      <c r="D564" s="78">
        <v>205.26</v>
      </c>
      <c r="E564" s="78">
        <f t="shared" si="90"/>
        <v>821.04</v>
      </c>
      <c r="F564" s="78">
        <f t="shared" si="91"/>
        <v>937.62767999999983</v>
      </c>
      <c r="G564" s="97" t="s">
        <v>210</v>
      </c>
    </row>
    <row r="565" spans="1:8">
      <c r="A565" s="94">
        <v>4</v>
      </c>
      <c r="B565" s="114" t="s">
        <v>219</v>
      </c>
      <c r="C565" s="115">
        <v>4</v>
      </c>
      <c r="D565" s="78">
        <v>24.43</v>
      </c>
      <c r="E565" s="78">
        <f t="shared" si="90"/>
        <v>97.72</v>
      </c>
      <c r="F565" s="78">
        <f t="shared" si="91"/>
        <v>111.59623999999999</v>
      </c>
      <c r="G565" s="97" t="s">
        <v>220</v>
      </c>
    </row>
    <row r="566" spans="1:8">
      <c r="A566" s="94">
        <v>5</v>
      </c>
      <c r="B566" s="114" t="s">
        <v>942</v>
      </c>
      <c r="C566" s="115">
        <v>2</v>
      </c>
      <c r="D566" s="78">
        <v>252237</v>
      </c>
      <c r="E566" s="78">
        <f t="shared" si="90"/>
        <v>504474</v>
      </c>
      <c r="F566" s="78">
        <f t="shared" si="91"/>
        <v>576109.30799999996</v>
      </c>
      <c r="G566" s="97"/>
    </row>
    <row r="567" spans="1:8">
      <c r="A567" s="94">
        <v>6</v>
      </c>
      <c r="B567" s="114" t="s">
        <v>943</v>
      </c>
      <c r="C567" s="115">
        <v>4</v>
      </c>
      <c r="D567" s="78">
        <v>18900</v>
      </c>
      <c r="E567" s="78">
        <f t="shared" si="90"/>
        <v>75600</v>
      </c>
      <c r="F567" s="78">
        <f t="shared" si="91"/>
        <v>86335.2</v>
      </c>
      <c r="G567" s="97"/>
    </row>
    <row r="568" spans="1:8">
      <c r="A568" s="94">
        <v>7</v>
      </c>
      <c r="B568" s="114" t="s">
        <v>944</v>
      </c>
      <c r="C568" s="115">
        <v>2</v>
      </c>
      <c r="D568" s="78">
        <v>10500</v>
      </c>
      <c r="E568" s="78">
        <f t="shared" si="90"/>
        <v>21000</v>
      </c>
      <c r="F568" s="78">
        <f t="shared" si="91"/>
        <v>23981.999999999996</v>
      </c>
      <c r="G568" s="97"/>
    </row>
    <row r="569" spans="1:8">
      <c r="A569" s="94">
        <v>8</v>
      </c>
      <c r="B569" s="114" t="s">
        <v>945</v>
      </c>
      <c r="C569" s="115">
        <v>1</v>
      </c>
      <c r="D569" s="78">
        <v>12000</v>
      </c>
      <c r="E569" s="78">
        <f t="shared" si="90"/>
        <v>12000</v>
      </c>
      <c r="F569" s="78">
        <f t="shared" si="91"/>
        <v>13703.999999999998</v>
      </c>
      <c r="G569" s="97"/>
    </row>
    <row r="570" spans="1:8">
      <c r="A570" s="94">
        <v>9</v>
      </c>
      <c r="B570" s="114" t="s">
        <v>1060</v>
      </c>
      <c r="C570" s="115">
        <v>2</v>
      </c>
      <c r="D570" s="78">
        <v>411000</v>
      </c>
      <c r="E570" s="78">
        <f t="shared" ref="E570" si="92">(C570*D570)</f>
        <v>822000</v>
      </c>
      <c r="F570" s="78">
        <f t="shared" ref="F570" si="93">(E570*1.142)</f>
        <v>938723.99999999988</v>
      </c>
      <c r="G570" s="97"/>
    </row>
    <row r="571" spans="1:8">
      <c r="A571" s="94">
        <v>10</v>
      </c>
      <c r="B571" s="114" t="s">
        <v>1061</v>
      </c>
      <c r="C571" s="115">
        <v>1</v>
      </c>
      <c r="D571" s="78">
        <v>324000</v>
      </c>
      <c r="E571" s="78">
        <f t="shared" si="90"/>
        <v>324000</v>
      </c>
      <c r="F571" s="78">
        <f t="shared" si="91"/>
        <v>370007.99999999994</v>
      </c>
      <c r="G571" s="97"/>
    </row>
    <row r="572" spans="1:8">
      <c r="A572" s="93"/>
      <c r="B572" s="80" t="s">
        <v>365</v>
      </c>
      <c r="C572" s="81"/>
      <c r="D572" s="82" t="s">
        <v>228</v>
      </c>
      <c r="E572" s="83">
        <f>SUM(E573:E599)</f>
        <v>80606.680530000012</v>
      </c>
      <c r="F572" s="83">
        <f t="shared" ref="F572:H572" si="94">SUM(F573:F599)</f>
        <v>92052.829165259987</v>
      </c>
      <c r="G572" s="83">
        <f t="shared" si="94"/>
        <v>0</v>
      </c>
      <c r="H572" s="83">
        <f t="shared" si="94"/>
        <v>0</v>
      </c>
    </row>
    <row r="573" spans="1:8">
      <c r="A573" s="94">
        <v>1</v>
      </c>
      <c r="B573" s="114" t="s">
        <v>255</v>
      </c>
      <c r="C573" s="115">
        <v>1</v>
      </c>
      <c r="D573" s="78">
        <v>15318.29</v>
      </c>
      <c r="E573" s="78">
        <f t="shared" ref="E573:E599" si="95">(C573*D573)</f>
        <v>15318.29</v>
      </c>
      <c r="F573" s="78">
        <f t="shared" ref="F573:F599" si="96">(E573*1.142)</f>
        <v>17493.48718</v>
      </c>
      <c r="G573" s="97" t="s">
        <v>256</v>
      </c>
    </row>
    <row r="574" spans="1:8">
      <c r="A574" s="94">
        <v>2</v>
      </c>
      <c r="B574" s="114" t="s">
        <v>257</v>
      </c>
      <c r="C574" s="115">
        <v>1</v>
      </c>
      <c r="D574" s="78">
        <v>1056</v>
      </c>
      <c r="E574" s="78">
        <f t="shared" si="95"/>
        <v>1056</v>
      </c>
      <c r="F574" s="78">
        <f t="shared" si="96"/>
        <v>1205.952</v>
      </c>
      <c r="G574" s="97" t="s">
        <v>204</v>
      </c>
    </row>
    <row r="575" spans="1:8">
      <c r="A575" s="94">
        <v>3</v>
      </c>
      <c r="B575" s="114" t="s">
        <v>938</v>
      </c>
      <c r="C575" s="115">
        <v>1</v>
      </c>
      <c r="D575" s="78">
        <v>4884.7905300000002</v>
      </c>
      <c r="E575" s="78">
        <f t="shared" si="95"/>
        <v>4884.7905300000002</v>
      </c>
      <c r="F575" s="78">
        <f t="shared" si="96"/>
        <v>5578.4307852599995</v>
      </c>
      <c r="G575" s="97" t="s">
        <v>979</v>
      </c>
    </row>
    <row r="576" spans="1:8">
      <c r="A576" s="94">
        <v>4</v>
      </c>
      <c r="B576" s="114" t="s">
        <v>366</v>
      </c>
      <c r="C576" s="115">
        <v>1</v>
      </c>
      <c r="D576" s="78">
        <v>1320.36</v>
      </c>
      <c r="E576" s="78">
        <f t="shared" si="95"/>
        <v>1320.36</v>
      </c>
      <c r="F576" s="78">
        <f t="shared" si="96"/>
        <v>1507.8511199999998</v>
      </c>
      <c r="G576" s="97" t="s">
        <v>367</v>
      </c>
    </row>
    <row r="577" spans="1:7">
      <c r="A577" s="94">
        <v>5</v>
      </c>
      <c r="B577" s="114" t="s">
        <v>260</v>
      </c>
      <c r="C577" s="115">
        <v>1</v>
      </c>
      <c r="D577" s="78">
        <v>497.28</v>
      </c>
      <c r="E577" s="78">
        <f t="shared" si="95"/>
        <v>497.28</v>
      </c>
      <c r="F577" s="78">
        <f t="shared" si="96"/>
        <v>567.89375999999993</v>
      </c>
      <c r="G577" s="97" t="s">
        <v>261</v>
      </c>
    </row>
    <row r="578" spans="1:7">
      <c r="A578" s="94">
        <v>6</v>
      </c>
      <c r="B578" s="114" t="s">
        <v>368</v>
      </c>
      <c r="C578" s="115">
        <v>1</v>
      </c>
      <c r="D578" s="78">
        <v>5265.57</v>
      </c>
      <c r="E578" s="78">
        <f t="shared" si="95"/>
        <v>5265.57</v>
      </c>
      <c r="F578" s="78">
        <f t="shared" si="96"/>
        <v>6013.2809399999987</v>
      </c>
      <c r="G578" s="97" t="s">
        <v>369</v>
      </c>
    </row>
    <row r="579" spans="1:7">
      <c r="A579" s="94">
        <v>7</v>
      </c>
      <c r="B579" s="114" t="s">
        <v>937</v>
      </c>
      <c r="C579" s="115">
        <v>1</v>
      </c>
      <c r="D579" s="78">
        <v>1500</v>
      </c>
      <c r="E579" s="78">
        <f t="shared" ref="E579" si="97">(C579*D579)</f>
        <v>1500</v>
      </c>
      <c r="F579" s="78">
        <f t="shared" si="96"/>
        <v>1712.9999999999998</v>
      </c>
      <c r="G579" s="97"/>
    </row>
    <row r="580" spans="1:7">
      <c r="A580" s="94">
        <v>8</v>
      </c>
      <c r="B580" s="114" t="s">
        <v>264</v>
      </c>
      <c r="C580" s="115">
        <v>1</v>
      </c>
      <c r="D580" s="78">
        <v>12009</v>
      </c>
      <c r="E580" s="78">
        <f t="shared" si="95"/>
        <v>12009</v>
      </c>
      <c r="F580" s="78">
        <f t="shared" si="96"/>
        <v>13714.277999999998</v>
      </c>
      <c r="G580" s="97" t="s">
        <v>204</v>
      </c>
    </row>
    <row r="581" spans="1:7">
      <c r="A581" s="94">
        <v>9</v>
      </c>
      <c r="B581" s="114" t="s">
        <v>265</v>
      </c>
      <c r="C581" s="115">
        <v>1</v>
      </c>
      <c r="D581" s="78">
        <v>1176</v>
      </c>
      <c r="E581" s="78">
        <f t="shared" si="95"/>
        <v>1176</v>
      </c>
      <c r="F581" s="78">
        <f t="shared" si="96"/>
        <v>1342.992</v>
      </c>
      <c r="G581" s="97" t="s">
        <v>204</v>
      </c>
    </row>
    <row r="582" spans="1:7">
      <c r="A582" s="94">
        <v>10</v>
      </c>
      <c r="B582" s="114" t="s">
        <v>266</v>
      </c>
      <c r="C582" s="115">
        <v>1</v>
      </c>
      <c r="D582" s="78">
        <v>361</v>
      </c>
      <c r="E582" s="78">
        <f t="shared" si="95"/>
        <v>361</v>
      </c>
      <c r="F582" s="78">
        <f t="shared" si="96"/>
        <v>412.26199999999994</v>
      </c>
      <c r="G582" s="97"/>
    </row>
    <row r="583" spans="1:7">
      <c r="A583" s="94">
        <v>11</v>
      </c>
      <c r="B583" s="114" t="s">
        <v>267</v>
      </c>
      <c r="C583" s="115">
        <v>1</v>
      </c>
      <c r="D583" s="78">
        <v>1386.64</v>
      </c>
      <c r="E583" s="78">
        <f t="shared" si="95"/>
        <v>1386.64</v>
      </c>
      <c r="F583" s="78">
        <f t="shared" si="96"/>
        <v>1583.54288</v>
      </c>
      <c r="G583" s="97" t="s">
        <v>268</v>
      </c>
    </row>
    <row r="584" spans="1:7">
      <c r="A584" s="94">
        <v>12</v>
      </c>
      <c r="B584" s="114" t="s">
        <v>332</v>
      </c>
      <c r="C584" s="115">
        <v>3</v>
      </c>
      <c r="D584" s="78">
        <v>1824</v>
      </c>
      <c r="E584" s="78">
        <f t="shared" si="95"/>
        <v>5472</v>
      </c>
      <c r="F584" s="78">
        <f t="shared" si="96"/>
        <v>6249.0239999999994</v>
      </c>
      <c r="G584" s="97" t="s">
        <v>333</v>
      </c>
    </row>
    <row r="585" spans="1:7">
      <c r="A585" s="94">
        <v>13</v>
      </c>
      <c r="B585" s="114" t="s">
        <v>211</v>
      </c>
      <c r="C585" s="115">
        <v>5</v>
      </c>
      <c r="D585" s="78">
        <v>103.2</v>
      </c>
      <c r="E585" s="78">
        <f t="shared" si="95"/>
        <v>516</v>
      </c>
      <c r="F585" s="78">
        <f t="shared" si="96"/>
        <v>589.27199999999993</v>
      </c>
      <c r="G585" s="97" t="s">
        <v>212</v>
      </c>
    </row>
    <row r="586" spans="1:7">
      <c r="A586" s="94">
        <v>14</v>
      </c>
      <c r="B586" s="114" t="s">
        <v>209</v>
      </c>
      <c r="C586" s="115">
        <v>5</v>
      </c>
      <c r="D586" s="78">
        <v>205.26</v>
      </c>
      <c r="E586" s="78">
        <f t="shared" si="95"/>
        <v>1026.3</v>
      </c>
      <c r="F586" s="78">
        <f t="shared" si="96"/>
        <v>1172.0346</v>
      </c>
      <c r="G586" s="97" t="s">
        <v>210</v>
      </c>
    </row>
    <row r="587" spans="1:7">
      <c r="A587" s="94">
        <v>15</v>
      </c>
      <c r="B587" s="114" t="s">
        <v>221</v>
      </c>
      <c r="C587" s="115">
        <v>2</v>
      </c>
      <c r="D587" s="78">
        <v>84.96</v>
      </c>
      <c r="E587" s="78">
        <f t="shared" si="95"/>
        <v>169.92</v>
      </c>
      <c r="F587" s="78">
        <f t="shared" si="96"/>
        <v>194.04863999999998</v>
      </c>
      <c r="G587" s="97" t="s">
        <v>222</v>
      </c>
    </row>
    <row r="588" spans="1:7">
      <c r="A588" s="94">
        <v>16</v>
      </c>
      <c r="B588" s="114" t="s">
        <v>205</v>
      </c>
      <c r="C588" s="115">
        <v>8</v>
      </c>
      <c r="D588" s="78">
        <v>26.53</v>
      </c>
      <c r="E588" s="78">
        <f t="shared" si="95"/>
        <v>212.24</v>
      </c>
      <c r="F588" s="78">
        <f t="shared" si="96"/>
        <v>242.37807999999998</v>
      </c>
      <c r="G588" s="97" t="s">
        <v>206</v>
      </c>
    </row>
    <row r="589" spans="1:7">
      <c r="A589" s="94">
        <v>17</v>
      </c>
      <c r="B589" s="114" t="s">
        <v>291</v>
      </c>
      <c r="C589" s="115">
        <v>1</v>
      </c>
      <c r="D589" s="78">
        <v>10696.05</v>
      </c>
      <c r="E589" s="78">
        <f t="shared" si="95"/>
        <v>10696.05</v>
      </c>
      <c r="F589" s="78">
        <f t="shared" si="96"/>
        <v>12214.889099999999</v>
      </c>
      <c r="G589" s="97" t="s">
        <v>204</v>
      </c>
    </row>
    <row r="590" spans="1:7">
      <c r="A590" s="94">
        <v>18</v>
      </c>
      <c r="B590" s="114" t="s">
        <v>334</v>
      </c>
      <c r="C590" s="115">
        <v>1</v>
      </c>
      <c r="D590" s="78">
        <v>8032.5</v>
      </c>
      <c r="E590" s="78">
        <f t="shared" si="95"/>
        <v>8032.5</v>
      </c>
      <c r="F590" s="78">
        <f t="shared" si="96"/>
        <v>9173.1149999999998</v>
      </c>
      <c r="G590" s="97" t="s">
        <v>335</v>
      </c>
    </row>
    <row r="591" spans="1:7">
      <c r="A591" s="94">
        <v>19</v>
      </c>
      <c r="B591" s="114" t="s">
        <v>215</v>
      </c>
      <c r="C591" s="115">
        <v>2</v>
      </c>
      <c r="D591" s="78">
        <v>1626</v>
      </c>
      <c r="E591" s="78">
        <f t="shared" si="95"/>
        <v>3252</v>
      </c>
      <c r="F591" s="78">
        <f t="shared" si="96"/>
        <v>3713.7839999999997</v>
      </c>
      <c r="G591" s="97" t="s">
        <v>216</v>
      </c>
    </row>
    <row r="592" spans="1:7">
      <c r="A592" s="94">
        <v>20</v>
      </c>
      <c r="B592" s="114" t="s">
        <v>269</v>
      </c>
      <c r="C592" s="115">
        <v>9</v>
      </c>
      <c r="D592" s="78">
        <v>233.73</v>
      </c>
      <c r="E592" s="78">
        <f t="shared" si="95"/>
        <v>2103.5699999999997</v>
      </c>
      <c r="F592" s="78">
        <f t="shared" si="96"/>
        <v>2402.2769399999993</v>
      </c>
      <c r="G592" s="97" t="s">
        <v>270</v>
      </c>
    </row>
    <row r="593" spans="1:8">
      <c r="A593" s="94">
        <v>21</v>
      </c>
      <c r="B593" s="114" t="s">
        <v>271</v>
      </c>
      <c r="C593" s="115">
        <v>7</v>
      </c>
      <c r="D593" s="78">
        <v>125.11</v>
      </c>
      <c r="E593" s="78">
        <f t="shared" si="95"/>
        <v>875.77</v>
      </c>
      <c r="F593" s="78">
        <f t="shared" si="96"/>
        <v>1000.1293399999998</v>
      </c>
      <c r="G593" s="97" t="s">
        <v>272</v>
      </c>
    </row>
    <row r="594" spans="1:8">
      <c r="A594" s="94">
        <v>22</v>
      </c>
      <c r="B594" s="114" t="s">
        <v>273</v>
      </c>
      <c r="C594" s="115">
        <v>1</v>
      </c>
      <c r="D594" s="78">
        <v>174.56</v>
      </c>
      <c r="E594" s="78">
        <f t="shared" si="95"/>
        <v>174.56</v>
      </c>
      <c r="F594" s="78">
        <f t="shared" si="96"/>
        <v>199.34751999999997</v>
      </c>
      <c r="G594" s="97" t="s">
        <v>274</v>
      </c>
    </row>
    <row r="595" spans="1:8">
      <c r="A595" s="94">
        <v>23</v>
      </c>
      <c r="B595" s="114" t="s">
        <v>275</v>
      </c>
      <c r="C595" s="115">
        <v>1</v>
      </c>
      <c r="D595" s="78">
        <v>204.32</v>
      </c>
      <c r="E595" s="78">
        <f t="shared" si="95"/>
        <v>204.32</v>
      </c>
      <c r="F595" s="78">
        <f t="shared" si="96"/>
        <v>233.33343999999997</v>
      </c>
      <c r="G595" s="97" t="s">
        <v>276</v>
      </c>
    </row>
    <row r="596" spans="1:8">
      <c r="A596" s="94">
        <v>24</v>
      </c>
      <c r="B596" s="114" t="s">
        <v>283</v>
      </c>
      <c r="C596" s="115">
        <v>2</v>
      </c>
      <c r="D596" s="78">
        <v>124.5</v>
      </c>
      <c r="E596" s="78">
        <f t="shared" si="95"/>
        <v>249</v>
      </c>
      <c r="F596" s="78">
        <f t="shared" si="96"/>
        <v>284.358</v>
      </c>
      <c r="G596" s="97" t="s">
        <v>284</v>
      </c>
    </row>
    <row r="597" spans="1:8">
      <c r="A597" s="94">
        <v>25</v>
      </c>
      <c r="B597" s="114" t="s">
        <v>285</v>
      </c>
      <c r="C597" s="115">
        <v>2</v>
      </c>
      <c r="D597" s="78">
        <v>73.5</v>
      </c>
      <c r="E597" s="78">
        <f t="shared" si="95"/>
        <v>147</v>
      </c>
      <c r="F597" s="78">
        <f t="shared" si="96"/>
        <v>167.874</v>
      </c>
      <c r="G597" s="97" t="s">
        <v>286</v>
      </c>
    </row>
    <row r="598" spans="1:8">
      <c r="A598" s="94">
        <v>26</v>
      </c>
      <c r="B598" s="114" t="s">
        <v>224</v>
      </c>
      <c r="C598" s="115">
        <v>4</v>
      </c>
      <c r="D598" s="78">
        <v>183</v>
      </c>
      <c r="E598" s="78">
        <f t="shared" si="95"/>
        <v>732</v>
      </c>
      <c r="F598" s="78">
        <f t="shared" si="96"/>
        <v>835.94399999999996</v>
      </c>
      <c r="G598" s="97" t="s">
        <v>225</v>
      </c>
    </row>
    <row r="599" spans="1:8">
      <c r="A599" s="94">
        <v>27</v>
      </c>
      <c r="B599" s="116" t="s">
        <v>289</v>
      </c>
      <c r="C599" s="117">
        <v>1</v>
      </c>
      <c r="D599" s="87">
        <v>1968.52</v>
      </c>
      <c r="E599" s="87">
        <f t="shared" si="95"/>
        <v>1968.52</v>
      </c>
      <c r="F599" s="87">
        <f t="shared" si="96"/>
        <v>2248.0498399999997</v>
      </c>
      <c r="G599" s="98" t="s">
        <v>290</v>
      </c>
    </row>
    <row r="600" spans="1:8">
      <c r="A600" s="93"/>
      <c r="B600" s="80" t="s">
        <v>370</v>
      </c>
      <c r="C600" s="81"/>
      <c r="D600" s="82" t="s">
        <v>228</v>
      </c>
      <c r="E600" s="83">
        <f>SUM(E601:E621)</f>
        <v>65944.467990000005</v>
      </c>
      <c r="F600" s="83">
        <f t="shared" ref="F600:H600" si="98">SUM(F601:F621)</f>
        <v>75308.582444579995</v>
      </c>
      <c r="G600" s="83">
        <f t="shared" si="98"/>
        <v>0</v>
      </c>
      <c r="H600" s="83">
        <f t="shared" si="98"/>
        <v>0</v>
      </c>
    </row>
    <row r="601" spans="1:8">
      <c r="A601" s="94">
        <v>1</v>
      </c>
      <c r="B601" s="114" t="s">
        <v>926</v>
      </c>
      <c r="C601" s="115">
        <v>1</v>
      </c>
      <c r="D601" s="78">
        <v>11544.900670000001</v>
      </c>
      <c r="E601" s="78">
        <f t="shared" ref="E601:E621" si="99">(C601*D601)</f>
        <v>11544.900670000001</v>
      </c>
      <c r="F601" s="78">
        <f t="shared" ref="F601:F621" si="100">(E601*1.142)</f>
        <v>13184.27656514</v>
      </c>
      <c r="G601" s="97" t="s">
        <v>458</v>
      </c>
    </row>
    <row r="602" spans="1:8">
      <c r="A602" s="94">
        <v>2</v>
      </c>
      <c r="B602" s="114" t="s">
        <v>371</v>
      </c>
      <c r="C602" s="115">
        <v>1</v>
      </c>
      <c r="D602" s="78">
        <v>541.65</v>
      </c>
      <c r="E602" s="78">
        <f t="shared" si="99"/>
        <v>541.65</v>
      </c>
      <c r="F602" s="78">
        <f t="shared" si="100"/>
        <v>618.56429999999989</v>
      </c>
      <c r="G602" s="97" t="s">
        <v>372</v>
      </c>
    </row>
    <row r="603" spans="1:8">
      <c r="A603" s="94">
        <v>3</v>
      </c>
      <c r="B603" s="114" t="s">
        <v>373</v>
      </c>
      <c r="C603" s="115">
        <v>1</v>
      </c>
      <c r="D603" s="78">
        <v>2544.20732</v>
      </c>
      <c r="E603" s="78">
        <f t="shared" si="99"/>
        <v>2544.20732</v>
      </c>
      <c r="F603" s="78">
        <f t="shared" si="100"/>
        <v>2905.4847594399998</v>
      </c>
      <c r="G603" s="97" t="s">
        <v>981</v>
      </c>
    </row>
    <row r="604" spans="1:8">
      <c r="A604" s="94">
        <v>4</v>
      </c>
      <c r="B604" s="114" t="s">
        <v>258</v>
      </c>
      <c r="C604" s="115">
        <v>1</v>
      </c>
      <c r="D604" s="78">
        <v>1740</v>
      </c>
      <c r="E604" s="78">
        <f t="shared" si="99"/>
        <v>1740</v>
      </c>
      <c r="F604" s="78">
        <f t="shared" si="100"/>
        <v>1987.08</v>
      </c>
      <c r="G604" s="97" t="s">
        <v>259</v>
      </c>
    </row>
    <row r="605" spans="1:8">
      <c r="A605" s="94">
        <v>5</v>
      </c>
      <c r="B605" s="114" t="s">
        <v>260</v>
      </c>
      <c r="C605" s="115">
        <v>1</v>
      </c>
      <c r="D605" s="78">
        <v>497.28</v>
      </c>
      <c r="E605" s="78">
        <f t="shared" si="99"/>
        <v>497.28</v>
      </c>
      <c r="F605" s="78">
        <f t="shared" si="100"/>
        <v>567.89375999999993</v>
      </c>
      <c r="G605" s="97" t="s">
        <v>261</v>
      </c>
    </row>
    <row r="606" spans="1:8">
      <c r="A606" s="94">
        <v>6</v>
      </c>
      <c r="B606" s="114" t="s">
        <v>330</v>
      </c>
      <c r="C606" s="115">
        <v>1</v>
      </c>
      <c r="D606" s="78">
        <v>11287.41</v>
      </c>
      <c r="E606" s="78">
        <f t="shared" si="99"/>
        <v>11287.41</v>
      </c>
      <c r="F606" s="78">
        <f t="shared" si="100"/>
        <v>12890.22222</v>
      </c>
      <c r="G606" s="97" t="s">
        <v>331</v>
      </c>
    </row>
    <row r="607" spans="1:8">
      <c r="A607" s="94">
        <v>7</v>
      </c>
      <c r="B607" s="114" t="s">
        <v>937</v>
      </c>
      <c r="C607" s="115">
        <v>1</v>
      </c>
      <c r="D607" s="78">
        <v>1500</v>
      </c>
      <c r="E607" s="78">
        <f t="shared" ref="E607" si="101">(C607*D607)</f>
        <v>1500</v>
      </c>
      <c r="F607" s="78">
        <f t="shared" si="100"/>
        <v>1712.9999999999998</v>
      </c>
      <c r="G607" s="97"/>
    </row>
    <row r="608" spans="1:8">
      <c r="A608" s="94">
        <v>8</v>
      </c>
      <c r="B608" s="114" t="s">
        <v>267</v>
      </c>
      <c r="C608" s="115">
        <v>1</v>
      </c>
      <c r="D608" s="78">
        <v>1386.64</v>
      </c>
      <c r="E608" s="78">
        <f t="shared" si="99"/>
        <v>1386.64</v>
      </c>
      <c r="F608" s="78">
        <f t="shared" si="100"/>
        <v>1583.54288</v>
      </c>
      <c r="G608" s="97" t="s">
        <v>268</v>
      </c>
    </row>
    <row r="609" spans="1:8">
      <c r="A609" s="94">
        <v>9</v>
      </c>
      <c r="B609" s="114" t="s">
        <v>289</v>
      </c>
      <c r="C609" s="115">
        <v>1</v>
      </c>
      <c r="D609" s="78">
        <v>1968.52</v>
      </c>
      <c r="E609" s="78">
        <f t="shared" si="99"/>
        <v>1968.52</v>
      </c>
      <c r="F609" s="78">
        <f t="shared" si="100"/>
        <v>2248.0498399999997</v>
      </c>
      <c r="G609" s="97" t="s">
        <v>290</v>
      </c>
    </row>
    <row r="610" spans="1:8">
      <c r="A610" s="94">
        <v>10</v>
      </c>
      <c r="B610" s="114" t="s">
        <v>211</v>
      </c>
      <c r="C610" s="115">
        <v>5</v>
      </c>
      <c r="D610" s="78">
        <v>103.2</v>
      </c>
      <c r="E610" s="78">
        <f t="shared" si="99"/>
        <v>516</v>
      </c>
      <c r="F610" s="78">
        <f t="shared" si="100"/>
        <v>589.27199999999993</v>
      </c>
      <c r="G610" s="97" t="s">
        <v>212</v>
      </c>
    </row>
    <row r="611" spans="1:8">
      <c r="A611" s="94">
        <v>11</v>
      </c>
      <c r="B611" s="114" t="s">
        <v>209</v>
      </c>
      <c r="C611" s="115">
        <v>5</v>
      </c>
      <c r="D611" s="78">
        <v>205.26</v>
      </c>
      <c r="E611" s="78">
        <f t="shared" si="99"/>
        <v>1026.3</v>
      </c>
      <c r="F611" s="78">
        <f t="shared" si="100"/>
        <v>1172.0346</v>
      </c>
      <c r="G611" s="97" t="s">
        <v>210</v>
      </c>
    </row>
    <row r="612" spans="1:8">
      <c r="A612" s="94">
        <v>12</v>
      </c>
      <c r="B612" s="114" t="s">
        <v>291</v>
      </c>
      <c r="C612" s="115">
        <v>1</v>
      </c>
      <c r="D612" s="78">
        <v>10696.05</v>
      </c>
      <c r="E612" s="78">
        <f t="shared" si="99"/>
        <v>10696.05</v>
      </c>
      <c r="F612" s="78">
        <f t="shared" si="100"/>
        <v>12214.889099999999</v>
      </c>
      <c r="G612" s="97" t="s">
        <v>204</v>
      </c>
    </row>
    <row r="613" spans="1:8">
      <c r="A613" s="94">
        <v>13</v>
      </c>
      <c r="B613" s="114" t="s">
        <v>215</v>
      </c>
      <c r="C613" s="115">
        <v>2</v>
      </c>
      <c r="D613" s="78">
        <v>1626</v>
      </c>
      <c r="E613" s="78">
        <f t="shared" si="99"/>
        <v>3252</v>
      </c>
      <c r="F613" s="78">
        <f t="shared" si="100"/>
        <v>3713.7839999999997</v>
      </c>
      <c r="G613" s="97" t="s">
        <v>216</v>
      </c>
    </row>
    <row r="614" spans="1:8">
      <c r="A614" s="94">
        <v>14</v>
      </c>
      <c r="B614" s="114" t="s">
        <v>269</v>
      </c>
      <c r="C614" s="115">
        <v>8</v>
      </c>
      <c r="D614" s="78">
        <v>233.73</v>
      </c>
      <c r="E614" s="78">
        <f t="shared" si="99"/>
        <v>1869.84</v>
      </c>
      <c r="F614" s="78">
        <f t="shared" si="100"/>
        <v>2135.3572799999997</v>
      </c>
      <c r="G614" s="97" t="s">
        <v>270</v>
      </c>
    </row>
    <row r="615" spans="1:8">
      <c r="A615" s="94">
        <v>15</v>
      </c>
      <c r="B615" s="114" t="s">
        <v>271</v>
      </c>
      <c r="C615" s="115">
        <v>5</v>
      </c>
      <c r="D615" s="78">
        <v>125.11</v>
      </c>
      <c r="E615" s="78">
        <f t="shared" si="99"/>
        <v>625.54999999999995</v>
      </c>
      <c r="F615" s="78">
        <f t="shared" si="100"/>
        <v>714.3780999999999</v>
      </c>
      <c r="G615" s="97" t="s">
        <v>272</v>
      </c>
    </row>
    <row r="616" spans="1:8">
      <c r="A616" s="94">
        <v>16</v>
      </c>
      <c r="B616" s="114" t="s">
        <v>224</v>
      </c>
      <c r="C616" s="115">
        <v>4</v>
      </c>
      <c r="D616" s="78">
        <v>183</v>
      </c>
      <c r="E616" s="78">
        <f t="shared" si="99"/>
        <v>732</v>
      </c>
      <c r="F616" s="78">
        <f t="shared" si="100"/>
        <v>835.94399999999996</v>
      </c>
      <c r="G616" s="97" t="s">
        <v>225</v>
      </c>
    </row>
    <row r="617" spans="1:8">
      <c r="A617" s="94">
        <v>17</v>
      </c>
      <c r="B617" s="114" t="s">
        <v>287</v>
      </c>
      <c r="C617" s="115">
        <v>3</v>
      </c>
      <c r="D617" s="78">
        <v>138.13999999999999</v>
      </c>
      <c r="E617" s="78">
        <f t="shared" si="99"/>
        <v>414.41999999999996</v>
      </c>
      <c r="F617" s="78">
        <f t="shared" si="100"/>
        <v>473.26763999999991</v>
      </c>
      <c r="G617" s="97" t="s">
        <v>288</v>
      </c>
    </row>
    <row r="618" spans="1:8">
      <c r="A618" s="94">
        <v>18</v>
      </c>
      <c r="B618" s="114" t="s">
        <v>334</v>
      </c>
      <c r="C618" s="115">
        <v>1</v>
      </c>
      <c r="D618" s="78">
        <v>8032.5</v>
      </c>
      <c r="E618" s="78">
        <f t="shared" si="99"/>
        <v>8032.5</v>
      </c>
      <c r="F618" s="78">
        <f t="shared" si="100"/>
        <v>9173.1149999999998</v>
      </c>
      <c r="G618" s="97" t="s">
        <v>335</v>
      </c>
    </row>
    <row r="619" spans="1:8">
      <c r="A619" s="94">
        <v>19</v>
      </c>
      <c r="B619" s="114" t="s">
        <v>332</v>
      </c>
      <c r="C619" s="115">
        <v>3</v>
      </c>
      <c r="D619" s="78">
        <v>1824</v>
      </c>
      <c r="E619" s="78">
        <f t="shared" si="99"/>
        <v>5472</v>
      </c>
      <c r="F619" s="78">
        <f t="shared" si="100"/>
        <v>6249.0239999999994</v>
      </c>
      <c r="G619" s="97" t="s">
        <v>333</v>
      </c>
    </row>
    <row r="620" spans="1:8">
      <c r="A620" s="94">
        <v>20</v>
      </c>
      <c r="B620" s="114" t="s">
        <v>221</v>
      </c>
      <c r="C620" s="115">
        <v>1</v>
      </c>
      <c r="D620" s="78">
        <v>84.96</v>
      </c>
      <c r="E620" s="78">
        <f t="shared" si="99"/>
        <v>84.96</v>
      </c>
      <c r="F620" s="78">
        <f t="shared" si="100"/>
        <v>97.024319999999989</v>
      </c>
      <c r="G620" s="97" t="s">
        <v>222</v>
      </c>
    </row>
    <row r="621" spans="1:8">
      <c r="A621" s="94">
        <v>21</v>
      </c>
      <c r="B621" s="116" t="s">
        <v>205</v>
      </c>
      <c r="C621" s="117">
        <v>8</v>
      </c>
      <c r="D621" s="87">
        <v>26.53</v>
      </c>
      <c r="E621" s="87">
        <f t="shared" si="99"/>
        <v>212.24</v>
      </c>
      <c r="F621" s="87">
        <f t="shared" si="100"/>
        <v>242.37807999999998</v>
      </c>
      <c r="G621" s="98" t="s">
        <v>206</v>
      </c>
    </row>
    <row r="622" spans="1:8">
      <c r="A622" s="93"/>
      <c r="B622" s="80" t="s">
        <v>374</v>
      </c>
      <c r="C622" s="81"/>
      <c r="D622" s="82" t="s">
        <v>228</v>
      </c>
      <c r="E622" s="83">
        <f>SUM(E623:E623)</f>
        <v>4934.0223599999999</v>
      </c>
      <c r="F622" s="83">
        <f t="shared" ref="F622:H622" si="102">SUM(F623:F623)</f>
        <v>5634.6535351199991</v>
      </c>
      <c r="G622" s="83">
        <f t="shared" si="102"/>
        <v>0</v>
      </c>
      <c r="H622" s="83">
        <f t="shared" si="102"/>
        <v>0</v>
      </c>
    </row>
    <row r="623" spans="1:8">
      <c r="A623" s="94">
        <v>1</v>
      </c>
      <c r="B623" s="114" t="s">
        <v>927</v>
      </c>
      <c r="C623" s="115">
        <v>1</v>
      </c>
      <c r="D623" s="78">
        <v>4934.0223599999999</v>
      </c>
      <c r="E623" s="78">
        <f>(C623*D623)</f>
        <v>4934.0223599999999</v>
      </c>
      <c r="F623" s="78">
        <f>(E623*1.142)</f>
        <v>5634.6535351199991</v>
      </c>
      <c r="G623" s="97" t="s">
        <v>961</v>
      </c>
      <c r="H623" s="43" t="s">
        <v>951</v>
      </c>
    </row>
    <row r="624" spans="1:8">
      <c r="A624" s="93"/>
      <c r="B624" s="80" t="s">
        <v>377</v>
      </c>
      <c r="C624" s="81"/>
      <c r="D624" s="82" t="s">
        <v>228</v>
      </c>
      <c r="E624" s="83">
        <f>SUM(E625:E625)</f>
        <v>14452.728220000001</v>
      </c>
      <c r="F624" s="83">
        <f t="shared" ref="F624:H624" si="103">SUM(F625:F625)</f>
        <v>16505.015627239998</v>
      </c>
      <c r="G624" s="83">
        <f t="shared" si="103"/>
        <v>0</v>
      </c>
      <c r="H624" s="83">
        <f t="shared" si="103"/>
        <v>0</v>
      </c>
    </row>
    <row r="625" spans="1:8">
      <c r="A625" s="94">
        <v>1</v>
      </c>
      <c r="B625" s="114" t="s">
        <v>928</v>
      </c>
      <c r="C625" s="115">
        <v>2</v>
      </c>
      <c r="D625" s="78">
        <v>7226.3641100000004</v>
      </c>
      <c r="E625" s="78">
        <f>(C625*D625)</f>
        <v>14452.728220000001</v>
      </c>
      <c r="F625" s="78">
        <f>(E625*1.142)</f>
        <v>16505.015627239998</v>
      </c>
      <c r="G625" s="97" t="s">
        <v>978</v>
      </c>
    </row>
    <row r="626" spans="1:8">
      <c r="A626" s="93"/>
      <c r="B626" s="80" t="s">
        <v>378</v>
      </c>
      <c r="C626" s="81"/>
      <c r="D626" s="82" t="s">
        <v>228</v>
      </c>
      <c r="E626" s="83">
        <f>SUM(E627:E627)</f>
        <v>4934.0223599999999</v>
      </c>
      <c r="F626" s="83">
        <f t="shared" ref="F626:H626" si="104">SUM(F627:F627)</f>
        <v>5634.6535351199991</v>
      </c>
      <c r="G626" s="83">
        <f t="shared" si="104"/>
        <v>0</v>
      </c>
      <c r="H626" s="83">
        <f t="shared" si="104"/>
        <v>0</v>
      </c>
    </row>
    <row r="627" spans="1:8">
      <c r="A627" s="94">
        <v>1</v>
      </c>
      <c r="B627" s="114" t="s">
        <v>927</v>
      </c>
      <c r="C627" s="115">
        <v>1</v>
      </c>
      <c r="D627" s="78">
        <v>4934.0223599999999</v>
      </c>
      <c r="E627" s="78">
        <f>(C627*D627)</f>
        <v>4934.0223599999999</v>
      </c>
      <c r="F627" s="78">
        <f>(E627*1.142)</f>
        <v>5634.6535351199991</v>
      </c>
      <c r="G627" s="97" t="s">
        <v>961</v>
      </c>
    </row>
    <row r="628" spans="1:8">
      <c r="A628" s="93"/>
      <c r="B628" s="80" t="s">
        <v>379</v>
      </c>
      <c r="C628" s="81"/>
      <c r="D628" s="82" t="s">
        <v>228</v>
      </c>
      <c r="E628" s="83">
        <f>SUM(E629:E629)</f>
        <v>5522.3343999999997</v>
      </c>
      <c r="F628" s="83">
        <f t="shared" ref="F628:H628" si="105">SUM(F629:F629)</f>
        <v>6306.505884799999</v>
      </c>
      <c r="G628" s="83">
        <f t="shared" si="105"/>
        <v>0</v>
      </c>
      <c r="H628" s="83">
        <f t="shared" si="105"/>
        <v>0</v>
      </c>
    </row>
    <row r="629" spans="1:8">
      <c r="A629" s="94">
        <v>1</v>
      </c>
      <c r="B629" s="114" t="s">
        <v>929</v>
      </c>
      <c r="C629" s="115">
        <v>1</v>
      </c>
      <c r="D629" s="78">
        <v>5522.3343999999997</v>
      </c>
      <c r="E629" s="78">
        <f>(C629*D629)</f>
        <v>5522.3343999999997</v>
      </c>
      <c r="F629" s="78">
        <f>(E629*1.142)</f>
        <v>6306.505884799999</v>
      </c>
      <c r="G629" s="97" t="s">
        <v>962</v>
      </c>
    </row>
    <row r="630" spans="1:8">
      <c r="A630" s="93"/>
      <c r="B630" s="80" t="s">
        <v>380</v>
      </c>
      <c r="C630" s="81"/>
      <c r="D630" s="82" t="s">
        <v>228</v>
      </c>
      <c r="E630" s="83">
        <f>SUM(E631:E631)</f>
        <v>4934.0223599999999</v>
      </c>
      <c r="F630" s="83">
        <f t="shared" ref="F630:H630" si="106">SUM(F631:F631)</f>
        <v>5634.6535351199991</v>
      </c>
      <c r="G630" s="83">
        <f t="shared" si="106"/>
        <v>0</v>
      </c>
      <c r="H630" s="83">
        <f t="shared" si="106"/>
        <v>0</v>
      </c>
    </row>
    <row r="631" spans="1:8">
      <c r="A631" s="94">
        <v>1</v>
      </c>
      <c r="B631" s="114" t="s">
        <v>927</v>
      </c>
      <c r="C631" s="115">
        <v>1</v>
      </c>
      <c r="D631" s="78">
        <v>4934.0223599999999</v>
      </c>
      <c r="E631" s="78">
        <f>(C631*D631)</f>
        <v>4934.0223599999999</v>
      </c>
      <c r="F631" s="78">
        <f>(E631*1.142)</f>
        <v>5634.6535351199991</v>
      </c>
      <c r="G631" s="97" t="s">
        <v>961</v>
      </c>
    </row>
    <row r="632" spans="1:8">
      <c r="A632" s="93"/>
      <c r="B632" s="80" t="s">
        <v>381</v>
      </c>
      <c r="C632" s="81"/>
      <c r="D632" s="82" t="s">
        <v>228</v>
      </c>
      <c r="E632" s="83">
        <f>SUM(E633:E633)</f>
        <v>3959.1430300000002</v>
      </c>
      <c r="F632" s="83">
        <f t="shared" ref="F632:H632" si="107">SUM(F633:F633)</f>
        <v>4521.3413402599999</v>
      </c>
      <c r="G632" s="83">
        <f t="shared" si="107"/>
        <v>0</v>
      </c>
      <c r="H632" s="83">
        <f t="shared" si="107"/>
        <v>0</v>
      </c>
    </row>
    <row r="633" spans="1:8">
      <c r="A633" s="94">
        <v>1</v>
      </c>
      <c r="B633" s="114" t="s">
        <v>930</v>
      </c>
      <c r="C633" s="115">
        <v>1</v>
      </c>
      <c r="D633" s="78">
        <v>3959.1430300000002</v>
      </c>
      <c r="E633" s="78">
        <f>(C633*D633)</f>
        <v>3959.1430300000002</v>
      </c>
      <c r="F633" s="78">
        <f>(E633*1.142)</f>
        <v>4521.3413402599999</v>
      </c>
      <c r="G633" s="97" t="s">
        <v>960</v>
      </c>
    </row>
    <row r="634" spans="1:8">
      <c r="A634" s="93"/>
      <c r="B634" s="80" t="s">
        <v>382</v>
      </c>
      <c r="C634" s="81"/>
      <c r="D634" s="82" t="s">
        <v>228</v>
      </c>
      <c r="E634" s="83">
        <f>SUM(E635:E666)</f>
        <v>122151.2</v>
      </c>
      <c r="F634" s="83">
        <f t="shared" ref="F634:H634" si="108">SUM(F635:F666)</f>
        <v>139496.67039999997</v>
      </c>
      <c r="G634" s="83">
        <f t="shared" si="108"/>
        <v>0</v>
      </c>
      <c r="H634" s="83">
        <f t="shared" si="108"/>
        <v>0</v>
      </c>
    </row>
    <row r="635" spans="1:8">
      <c r="A635" s="94">
        <v>1</v>
      </c>
      <c r="B635" s="114" t="s">
        <v>383</v>
      </c>
      <c r="C635" s="115">
        <v>1</v>
      </c>
      <c r="D635" s="78">
        <v>10327.19</v>
      </c>
      <c r="E635" s="78">
        <f t="shared" ref="E635:E666" si="109">(C635*D635)</f>
        <v>10327.19</v>
      </c>
      <c r="F635" s="78">
        <f t="shared" ref="F635:F666" si="110">(E635*1.142)</f>
        <v>11793.65098</v>
      </c>
      <c r="G635" s="97" t="s">
        <v>384</v>
      </c>
    </row>
    <row r="636" spans="1:8">
      <c r="A636" s="94">
        <v>2</v>
      </c>
      <c r="B636" s="114" t="s">
        <v>385</v>
      </c>
      <c r="C636" s="115">
        <v>1</v>
      </c>
      <c r="D636" s="78">
        <v>1059.75</v>
      </c>
      <c r="E636" s="78">
        <f t="shared" si="109"/>
        <v>1059.75</v>
      </c>
      <c r="F636" s="78">
        <f t="shared" si="110"/>
        <v>1210.2344999999998</v>
      </c>
      <c r="G636" s="97" t="s">
        <v>386</v>
      </c>
    </row>
    <row r="637" spans="1:8">
      <c r="A637" s="94">
        <v>3</v>
      </c>
      <c r="B637" s="114" t="s">
        <v>387</v>
      </c>
      <c r="C637" s="115">
        <v>1</v>
      </c>
      <c r="D637" s="78">
        <v>412.89</v>
      </c>
      <c r="E637" s="78">
        <f t="shared" si="109"/>
        <v>412.89</v>
      </c>
      <c r="F637" s="78">
        <f t="shared" si="110"/>
        <v>471.52037999999993</v>
      </c>
      <c r="G637" s="97" t="s">
        <v>388</v>
      </c>
    </row>
    <row r="638" spans="1:8">
      <c r="A638" s="94">
        <v>4</v>
      </c>
      <c r="B638" s="114" t="s">
        <v>258</v>
      </c>
      <c r="C638" s="115">
        <v>1</v>
      </c>
      <c r="D638" s="78">
        <v>1740</v>
      </c>
      <c r="E638" s="78">
        <f t="shared" si="109"/>
        <v>1740</v>
      </c>
      <c r="F638" s="78">
        <f t="shared" si="110"/>
        <v>1987.08</v>
      </c>
      <c r="G638" s="97" t="s">
        <v>259</v>
      </c>
    </row>
    <row r="639" spans="1:8">
      <c r="A639" s="94">
        <v>5</v>
      </c>
      <c r="B639" s="114" t="s">
        <v>260</v>
      </c>
      <c r="C639" s="115">
        <v>1</v>
      </c>
      <c r="D639" s="78">
        <v>497.28</v>
      </c>
      <c r="E639" s="78">
        <f t="shared" si="109"/>
        <v>497.28</v>
      </c>
      <c r="F639" s="78">
        <f t="shared" si="110"/>
        <v>567.89375999999993</v>
      </c>
      <c r="G639" s="97" t="s">
        <v>261</v>
      </c>
    </row>
    <row r="640" spans="1:8">
      <c r="A640" s="94">
        <v>6</v>
      </c>
      <c r="B640" s="114" t="s">
        <v>330</v>
      </c>
      <c r="C640" s="115">
        <v>1</v>
      </c>
      <c r="D640" s="78">
        <v>11287.41</v>
      </c>
      <c r="E640" s="78">
        <f t="shared" si="109"/>
        <v>11287.41</v>
      </c>
      <c r="F640" s="78">
        <f t="shared" si="110"/>
        <v>12890.22222</v>
      </c>
      <c r="G640" s="97" t="s">
        <v>331</v>
      </c>
    </row>
    <row r="641" spans="1:7">
      <c r="A641" s="94">
        <v>7</v>
      </c>
      <c r="B641" s="114" t="s">
        <v>937</v>
      </c>
      <c r="C641" s="115">
        <v>1</v>
      </c>
      <c r="D641" s="78">
        <v>1500</v>
      </c>
      <c r="E641" s="78">
        <f t="shared" ref="E641" si="111">(C641*D641)</f>
        <v>1500</v>
      </c>
      <c r="F641" s="78">
        <f t="shared" si="110"/>
        <v>1712.9999999999998</v>
      </c>
      <c r="G641" s="97"/>
    </row>
    <row r="642" spans="1:7">
      <c r="A642" s="94">
        <v>8</v>
      </c>
      <c r="B642" s="114" t="s">
        <v>389</v>
      </c>
      <c r="C642" s="115">
        <v>1</v>
      </c>
      <c r="D642" s="78">
        <v>1051.6400000000001</v>
      </c>
      <c r="E642" s="78">
        <f t="shared" si="109"/>
        <v>1051.6400000000001</v>
      </c>
      <c r="F642" s="78">
        <f t="shared" si="110"/>
        <v>1200.97288</v>
      </c>
      <c r="G642" s="97" t="s">
        <v>390</v>
      </c>
    </row>
    <row r="643" spans="1:7">
      <c r="A643" s="94">
        <v>9</v>
      </c>
      <c r="B643" s="114" t="s">
        <v>391</v>
      </c>
      <c r="C643" s="115">
        <v>1</v>
      </c>
      <c r="D643" s="78">
        <v>5421</v>
      </c>
      <c r="E643" s="78">
        <f t="shared" si="109"/>
        <v>5421</v>
      </c>
      <c r="F643" s="78">
        <f t="shared" si="110"/>
        <v>6190.7819999999992</v>
      </c>
      <c r="G643" s="97" t="s">
        <v>204</v>
      </c>
    </row>
    <row r="644" spans="1:7">
      <c r="A644" s="94">
        <v>10</v>
      </c>
      <c r="B644" s="114" t="s">
        <v>265</v>
      </c>
      <c r="C644" s="115">
        <v>1</v>
      </c>
      <c r="D644" s="78">
        <v>1176</v>
      </c>
      <c r="E644" s="78">
        <f t="shared" si="109"/>
        <v>1176</v>
      </c>
      <c r="F644" s="78">
        <f t="shared" si="110"/>
        <v>1342.992</v>
      </c>
      <c r="G644" s="97" t="s">
        <v>204</v>
      </c>
    </row>
    <row r="645" spans="1:7">
      <c r="A645" s="94">
        <v>11</v>
      </c>
      <c r="B645" s="114" t="s">
        <v>269</v>
      </c>
      <c r="C645" s="115">
        <v>14</v>
      </c>
      <c r="D645" s="78">
        <v>233.73</v>
      </c>
      <c r="E645" s="78">
        <f t="shared" si="109"/>
        <v>3272.22</v>
      </c>
      <c r="F645" s="78">
        <f t="shared" si="110"/>
        <v>3736.8752399999994</v>
      </c>
      <c r="G645" s="97" t="s">
        <v>270</v>
      </c>
    </row>
    <row r="646" spans="1:7">
      <c r="A646" s="94">
        <v>12</v>
      </c>
      <c r="B646" s="114" t="s">
        <v>271</v>
      </c>
      <c r="C646" s="115">
        <v>7</v>
      </c>
      <c r="D646" s="78">
        <v>125.11</v>
      </c>
      <c r="E646" s="78">
        <f t="shared" si="109"/>
        <v>875.77</v>
      </c>
      <c r="F646" s="78">
        <f t="shared" si="110"/>
        <v>1000.1293399999998</v>
      </c>
      <c r="G646" s="97" t="s">
        <v>272</v>
      </c>
    </row>
    <row r="647" spans="1:7">
      <c r="A647" s="94">
        <v>13</v>
      </c>
      <c r="B647" s="114" t="s">
        <v>287</v>
      </c>
      <c r="C647" s="115">
        <v>5</v>
      </c>
      <c r="D647" s="78">
        <v>138.13999999999999</v>
      </c>
      <c r="E647" s="78">
        <f t="shared" si="109"/>
        <v>690.69999999999993</v>
      </c>
      <c r="F647" s="78">
        <f t="shared" si="110"/>
        <v>788.7793999999999</v>
      </c>
      <c r="G647" s="97" t="s">
        <v>288</v>
      </c>
    </row>
    <row r="648" spans="1:7">
      <c r="A648" s="94">
        <v>14</v>
      </c>
      <c r="B648" s="114" t="s">
        <v>273</v>
      </c>
      <c r="C648" s="115">
        <v>1</v>
      </c>
      <c r="D648" s="78">
        <v>174.56</v>
      </c>
      <c r="E648" s="78">
        <f t="shared" si="109"/>
        <v>174.56</v>
      </c>
      <c r="F648" s="78">
        <f t="shared" si="110"/>
        <v>199.34751999999997</v>
      </c>
      <c r="G648" s="97" t="s">
        <v>274</v>
      </c>
    </row>
    <row r="649" spans="1:7">
      <c r="A649" s="94">
        <v>15</v>
      </c>
      <c r="B649" s="114" t="s">
        <v>211</v>
      </c>
      <c r="C649" s="115">
        <v>7</v>
      </c>
      <c r="D649" s="78">
        <v>103.2</v>
      </c>
      <c r="E649" s="78">
        <f t="shared" si="109"/>
        <v>722.4</v>
      </c>
      <c r="F649" s="78">
        <f t="shared" si="110"/>
        <v>824.98079999999993</v>
      </c>
      <c r="G649" s="97" t="s">
        <v>212</v>
      </c>
    </row>
    <row r="650" spans="1:7">
      <c r="A650" s="94">
        <v>16</v>
      </c>
      <c r="B650" s="114" t="s">
        <v>209</v>
      </c>
      <c r="C650" s="115">
        <v>7</v>
      </c>
      <c r="D650" s="78">
        <v>205.26</v>
      </c>
      <c r="E650" s="78">
        <f t="shared" si="109"/>
        <v>1436.82</v>
      </c>
      <c r="F650" s="78">
        <f t="shared" si="110"/>
        <v>1640.8484399999998</v>
      </c>
      <c r="G650" s="97" t="s">
        <v>210</v>
      </c>
    </row>
    <row r="651" spans="1:7">
      <c r="A651" s="94">
        <v>17</v>
      </c>
      <c r="B651" s="114" t="s">
        <v>277</v>
      </c>
      <c r="C651" s="115">
        <v>1</v>
      </c>
      <c r="D651" s="78">
        <v>235.5</v>
      </c>
      <c r="E651" s="78">
        <f t="shared" si="109"/>
        <v>235.5</v>
      </c>
      <c r="F651" s="78">
        <f t="shared" si="110"/>
        <v>268.94099999999997</v>
      </c>
      <c r="G651" s="97" t="s">
        <v>278</v>
      </c>
    </row>
    <row r="652" spans="1:7">
      <c r="A652" s="94">
        <v>18</v>
      </c>
      <c r="B652" s="114" t="s">
        <v>279</v>
      </c>
      <c r="C652" s="115">
        <v>1</v>
      </c>
      <c r="D652" s="78">
        <v>40.799999999999997</v>
      </c>
      <c r="E652" s="78">
        <f t="shared" si="109"/>
        <v>40.799999999999997</v>
      </c>
      <c r="F652" s="78">
        <f t="shared" si="110"/>
        <v>46.593599999999995</v>
      </c>
      <c r="G652" s="97" t="s">
        <v>280</v>
      </c>
    </row>
    <row r="653" spans="1:7">
      <c r="A653" s="94">
        <v>19</v>
      </c>
      <c r="B653" s="114" t="s">
        <v>281</v>
      </c>
      <c r="C653" s="115">
        <v>1</v>
      </c>
      <c r="D653" s="78">
        <v>93</v>
      </c>
      <c r="E653" s="78">
        <f t="shared" si="109"/>
        <v>93</v>
      </c>
      <c r="F653" s="78">
        <f t="shared" si="110"/>
        <v>106.20599999999999</v>
      </c>
      <c r="G653" s="97" t="s">
        <v>282</v>
      </c>
    </row>
    <row r="654" spans="1:7">
      <c r="A654" s="94">
        <v>20</v>
      </c>
      <c r="B654" s="114" t="s">
        <v>283</v>
      </c>
      <c r="C654" s="115">
        <v>1</v>
      </c>
      <c r="D654" s="78">
        <v>124.5</v>
      </c>
      <c r="E654" s="78">
        <f t="shared" si="109"/>
        <v>124.5</v>
      </c>
      <c r="F654" s="78">
        <f t="shared" si="110"/>
        <v>142.179</v>
      </c>
      <c r="G654" s="97" t="s">
        <v>284</v>
      </c>
    </row>
    <row r="655" spans="1:7">
      <c r="A655" s="94">
        <v>21</v>
      </c>
      <c r="B655" s="114" t="s">
        <v>285</v>
      </c>
      <c r="C655" s="115">
        <v>1</v>
      </c>
      <c r="D655" s="78">
        <v>73.5</v>
      </c>
      <c r="E655" s="78">
        <f t="shared" si="109"/>
        <v>73.5</v>
      </c>
      <c r="F655" s="78">
        <f t="shared" si="110"/>
        <v>83.936999999999998</v>
      </c>
      <c r="G655" s="97" t="s">
        <v>286</v>
      </c>
    </row>
    <row r="656" spans="1:7">
      <c r="A656" s="94">
        <v>22</v>
      </c>
      <c r="B656" s="114" t="s">
        <v>275</v>
      </c>
      <c r="C656" s="115">
        <v>1</v>
      </c>
      <c r="D656" s="78">
        <v>204.32</v>
      </c>
      <c r="E656" s="78">
        <f t="shared" si="109"/>
        <v>204.32</v>
      </c>
      <c r="F656" s="78">
        <f t="shared" si="110"/>
        <v>233.33343999999997</v>
      </c>
      <c r="G656" s="97" t="s">
        <v>276</v>
      </c>
    </row>
    <row r="657" spans="1:8">
      <c r="A657" s="94">
        <v>23</v>
      </c>
      <c r="B657" s="114" t="s">
        <v>215</v>
      </c>
      <c r="C657" s="115">
        <v>4</v>
      </c>
      <c r="D657" s="78">
        <v>1626</v>
      </c>
      <c r="E657" s="78">
        <f t="shared" si="109"/>
        <v>6504</v>
      </c>
      <c r="F657" s="78">
        <f t="shared" si="110"/>
        <v>7427.5679999999993</v>
      </c>
      <c r="G657" s="97" t="s">
        <v>216</v>
      </c>
    </row>
    <row r="658" spans="1:8">
      <c r="A658" s="94">
        <v>24</v>
      </c>
      <c r="B658" s="114" t="s">
        <v>224</v>
      </c>
      <c r="C658" s="115">
        <v>3</v>
      </c>
      <c r="D658" s="78">
        <v>183</v>
      </c>
      <c r="E658" s="78">
        <f t="shared" si="109"/>
        <v>549</v>
      </c>
      <c r="F658" s="78">
        <f t="shared" si="110"/>
        <v>626.95799999999997</v>
      </c>
      <c r="G658" s="97" t="s">
        <v>225</v>
      </c>
    </row>
    <row r="659" spans="1:8">
      <c r="A659" s="94"/>
      <c r="B659" s="114" t="s">
        <v>1027</v>
      </c>
      <c r="C659" s="115">
        <v>1</v>
      </c>
      <c r="D659" s="78">
        <v>1200</v>
      </c>
      <c r="E659" s="78">
        <f t="shared" si="109"/>
        <v>1200</v>
      </c>
      <c r="F659" s="78">
        <f t="shared" si="110"/>
        <v>1370.3999999999999</v>
      </c>
      <c r="G659" s="97"/>
    </row>
    <row r="660" spans="1:8">
      <c r="A660" s="94">
        <v>25</v>
      </c>
      <c r="B660" s="114" t="s">
        <v>392</v>
      </c>
      <c r="C660" s="115">
        <v>1</v>
      </c>
      <c r="D660" s="78">
        <v>41793</v>
      </c>
      <c r="E660" s="78">
        <f t="shared" si="109"/>
        <v>41793</v>
      </c>
      <c r="F660" s="78">
        <f t="shared" si="110"/>
        <v>47727.605999999992</v>
      </c>
      <c r="G660" s="97" t="s">
        <v>204</v>
      </c>
    </row>
    <row r="661" spans="1:8">
      <c r="A661" s="94">
        <v>26</v>
      </c>
      <c r="B661" s="114" t="s">
        <v>393</v>
      </c>
      <c r="C661" s="115">
        <v>1</v>
      </c>
      <c r="D661" s="78">
        <v>11421</v>
      </c>
      <c r="E661" s="78">
        <f t="shared" si="109"/>
        <v>11421</v>
      </c>
      <c r="F661" s="78">
        <f t="shared" si="110"/>
        <v>13042.781999999999</v>
      </c>
      <c r="G661" s="97" t="s">
        <v>204</v>
      </c>
    </row>
    <row r="662" spans="1:8">
      <c r="A662" s="94">
        <v>27</v>
      </c>
      <c r="B662" s="114" t="s">
        <v>931</v>
      </c>
      <c r="C662" s="115">
        <v>1</v>
      </c>
      <c r="D662" s="78">
        <v>15333</v>
      </c>
      <c r="E662" s="78">
        <f t="shared" si="109"/>
        <v>15333</v>
      </c>
      <c r="F662" s="78">
        <f t="shared" si="110"/>
        <v>17510.286</v>
      </c>
      <c r="G662" s="97" t="s">
        <v>204</v>
      </c>
    </row>
    <row r="663" spans="1:8">
      <c r="A663" s="94">
        <v>28</v>
      </c>
      <c r="B663" s="114" t="s">
        <v>394</v>
      </c>
      <c r="C663" s="115">
        <v>1</v>
      </c>
      <c r="D663" s="78">
        <v>585</v>
      </c>
      <c r="E663" s="78">
        <f t="shared" si="109"/>
        <v>585</v>
      </c>
      <c r="F663" s="78">
        <f t="shared" si="110"/>
        <v>668.06999999999994</v>
      </c>
      <c r="G663" s="97" t="s">
        <v>204</v>
      </c>
    </row>
    <row r="664" spans="1:8">
      <c r="A664" s="94">
        <v>29</v>
      </c>
      <c r="B664" s="114" t="s">
        <v>395</v>
      </c>
      <c r="C664" s="115">
        <v>1</v>
      </c>
      <c r="D664" s="78">
        <v>564</v>
      </c>
      <c r="E664" s="78">
        <f t="shared" si="109"/>
        <v>564</v>
      </c>
      <c r="F664" s="78">
        <f t="shared" si="110"/>
        <v>644.08799999999997</v>
      </c>
      <c r="G664" s="97" t="s">
        <v>204</v>
      </c>
    </row>
    <row r="665" spans="1:8">
      <c r="A665" s="94">
        <v>30</v>
      </c>
      <c r="B665" s="114" t="s">
        <v>396</v>
      </c>
      <c r="C665" s="115">
        <v>1</v>
      </c>
      <c r="D665" s="78">
        <v>1601.95</v>
      </c>
      <c r="E665" s="78">
        <f t="shared" si="109"/>
        <v>1601.95</v>
      </c>
      <c r="F665" s="78">
        <f t="shared" si="110"/>
        <v>1829.4268999999999</v>
      </c>
      <c r="G665" s="97" t="s">
        <v>397</v>
      </c>
    </row>
    <row r="666" spans="1:8">
      <c r="A666" s="94">
        <v>31</v>
      </c>
      <c r="B666" s="116" t="s">
        <v>217</v>
      </c>
      <c r="C666" s="117">
        <v>1</v>
      </c>
      <c r="D666" s="87">
        <v>183</v>
      </c>
      <c r="E666" s="87">
        <f t="shared" si="109"/>
        <v>183</v>
      </c>
      <c r="F666" s="87">
        <f t="shared" si="110"/>
        <v>208.98599999999999</v>
      </c>
      <c r="G666" s="98" t="s">
        <v>218</v>
      </c>
    </row>
    <row r="667" spans="1:8">
      <c r="A667" s="93"/>
      <c r="B667" s="80" t="s">
        <v>398</v>
      </c>
      <c r="C667" s="81"/>
      <c r="D667" s="82" t="s">
        <v>228</v>
      </c>
      <c r="E667" s="83">
        <f>SUM(E668:E699)</f>
        <v>123872.91</v>
      </c>
      <c r="F667" s="83">
        <f t="shared" ref="F667:H667" si="112">SUM(F668:F699)</f>
        <v>141462.86321999997</v>
      </c>
      <c r="G667" s="83">
        <f t="shared" si="112"/>
        <v>0</v>
      </c>
      <c r="H667" s="83">
        <f t="shared" si="112"/>
        <v>0</v>
      </c>
    </row>
    <row r="668" spans="1:8">
      <c r="A668" s="94">
        <v>1</v>
      </c>
      <c r="B668" s="114" t="s">
        <v>399</v>
      </c>
      <c r="C668" s="115">
        <v>1</v>
      </c>
      <c r="D668" s="78">
        <v>12048.9</v>
      </c>
      <c r="E668" s="78">
        <f t="shared" ref="E668:E699" si="113">(C668*D668)</f>
        <v>12048.9</v>
      </c>
      <c r="F668" s="78">
        <f t="shared" ref="F668:F699" si="114">(E668*1.142)</f>
        <v>13759.843799999999</v>
      </c>
      <c r="G668" s="97" t="s">
        <v>400</v>
      </c>
    </row>
    <row r="669" spans="1:8">
      <c r="A669" s="94">
        <v>2</v>
      </c>
      <c r="B669" s="114" t="s">
        <v>385</v>
      </c>
      <c r="C669" s="115">
        <v>1</v>
      </c>
      <c r="D669" s="78">
        <v>1059.75</v>
      </c>
      <c r="E669" s="78">
        <f t="shared" si="113"/>
        <v>1059.75</v>
      </c>
      <c r="F669" s="78">
        <f t="shared" si="114"/>
        <v>1210.2344999999998</v>
      </c>
      <c r="G669" s="97" t="s">
        <v>386</v>
      </c>
    </row>
    <row r="670" spans="1:8">
      <c r="A670" s="94">
        <v>3</v>
      </c>
      <c r="B670" s="114" t="s">
        <v>387</v>
      </c>
      <c r="C670" s="115">
        <v>1</v>
      </c>
      <c r="D670" s="78">
        <v>412.89</v>
      </c>
      <c r="E670" s="78">
        <f t="shared" si="113"/>
        <v>412.89</v>
      </c>
      <c r="F670" s="78">
        <f t="shared" si="114"/>
        <v>471.52037999999993</v>
      </c>
      <c r="G670" s="97" t="s">
        <v>388</v>
      </c>
    </row>
    <row r="671" spans="1:8">
      <c r="A671" s="94">
        <v>4</v>
      </c>
      <c r="B671" s="114" t="s">
        <v>389</v>
      </c>
      <c r="C671" s="115">
        <v>1</v>
      </c>
      <c r="D671" s="78">
        <v>1051.6400000000001</v>
      </c>
      <c r="E671" s="78">
        <f t="shared" si="113"/>
        <v>1051.6400000000001</v>
      </c>
      <c r="F671" s="78">
        <f t="shared" si="114"/>
        <v>1200.97288</v>
      </c>
      <c r="G671" s="97" t="s">
        <v>390</v>
      </c>
    </row>
    <row r="672" spans="1:8">
      <c r="A672" s="94">
        <v>5</v>
      </c>
      <c r="B672" s="114" t="s">
        <v>258</v>
      </c>
      <c r="C672" s="115">
        <v>1</v>
      </c>
      <c r="D672" s="78">
        <v>1740</v>
      </c>
      <c r="E672" s="78">
        <f t="shared" si="113"/>
        <v>1740</v>
      </c>
      <c r="F672" s="78">
        <f t="shared" si="114"/>
        <v>1987.08</v>
      </c>
      <c r="G672" s="97" t="s">
        <v>259</v>
      </c>
    </row>
    <row r="673" spans="1:7">
      <c r="A673" s="94">
        <v>6</v>
      </c>
      <c r="B673" s="114" t="s">
        <v>260</v>
      </c>
      <c r="C673" s="115">
        <v>1</v>
      </c>
      <c r="D673" s="78">
        <v>497.28</v>
      </c>
      <c r="E673" s="78">
        <f t="shared" si="113"/>
        <v>497.28</v>
      </c>
      <c r="F673" s="78">
        <f t="shared" si="114"/>
        <v>567.89375999999993</v>
      </c>
      <c r="G673" s="97" t="s">
        <v>261</v>
      </c>
    </row>
    <row r="674" spans="1:7">
      <c r="A674" s="94">
        <v>7</v>
      </c>
      <c r="B674" s="114" t="s">
        <v>330</v>
      </c>
      <c r="C674" s="115">
        <v>1</v>
      </c>
      <c r="D674" s="78">
        <v>11287.41</v>
      </c>
      <c r="E674" s="78">
        <f t="shared" si="113"/>
        <v>11287.41</v>
      </c>
      <c r="F674" s="78">
        <f t="shared" si="114"/>
        <v>12890.22222</v>
      </c>
      <c r="G674" s="97" t="s">
        <v>331</v>
      </c>
    </row>
    <row r="675" spans="1:7">
      <c r="A675" s="94">
        <v>8</v>
      </c>
      <c r="B675" s="114" t="s">
        <v>937</v>
      </c>
      <c r="C675" s="115">
        <v>1</v>
      </c>
      <c r="D675" s="78">
        <v>1500</v>
      </c>
      <c r="E675" s="78">
        <f t="shared" si="113"/>
        <v>1500</v>
      </c>
      <c r="F675" s="78">
        <f t="shared" si="114"/>
        <v>1712.9999999999998</v>
      </c>
      <c r="G675" s="97"/>
    </row>
    <row r="676" spans="1:7">
      <c r="A676" s="94">
        <v>9</v>
      </c>
      <c r="B676" s="114" t="s">
        <v>391</v>
      </c>
      <c r="C676" s="115">
        <v>1</v>
      </c>
      <c r="D676" s="78">
        <v>5421</v>
      </c>
      <c r="E676" s="78">
        <f t="shared" si="113"/>
        <v>5421</v>
      </c>
      <c r="F676" s="78">
        <f t="shared" si="114"/>
        <v>6190.7819999999992</v>
      </c>
      <c r="G676" s="97" t="s">
        <v>204</v>
      </c>
    </row>
    <row r="677" spans="1:7">
      <c r="A677" s="94">
        <v>10</v>
      </c>
      <c r="B677" s="114" t="s">
        <v>265</v>
      </c>
      <c r="C677" s="115">
        <v>1</v>
      </c>
      <c r="D677" s="78">
        <v>1176</v>
      </c>
      <c r="E677" s="78">
        <f t="shared" si="113"/>
        <v>1176</v>
      </c>
      <c r="F677" s="78">
        <f t="shared" si="114"/>
        <v>1342.992</v>
      </c>
      <c r="G677" s="97" t="s">
        <v>204</v>
      </c>
    </row>
    <row r="678" spans="1:7">
      <c r="A678" s="94"/>
      <c r="B678" s="114" t="s">
        <v>1027</v>
      </c>
      <c r="C678" s="115">
        <v>1</v>
      </c>
      <c r="D678" s="78">
        <v>1200</v>
      </c>
      <c r="E678" s="78">
        <f t="shared" si="113"/>
        <v>1200</v>
      </c>
      <c r="F678" s="78">
        <f t="shared" si="114"/>
        <v>1370.3999999999999</v>
      </c>
      <c r="G678" s="97"/>
    </row>
    <row r="679" spans="1:7">
      <c r="A679" s="94">
        <v>11</v>
      </c>
      <c r="B679" s="114" t="s">
        <v>392</v>
      </c>
      <c r="C679" s="115">
        <v>1</v>
      </c>
      <c r="D679" s="78">
        <v>41793</v>
      </c>
      <c r="E679" s="78">
        <f t="shared" si="113"/>
        <v>41793</v>
      </c>
      <c r="F679" s="78">
        <f t="shared" si="114"/>
        <v>47727.605999999992</v>
      </c>
      <c r="G679" s="97" t="s">
        <v>204</v>
      </c>
    </row>
    <row r="680" spans="1:7">
      <c r="A680" s="94">
        <v>12</v>
      </c>
      <c r="B680" s="114" t="s">
        <v>393</v>
      </c>
      <c r="C680" s="115">
        <v>1</v>
      </c>
      <c r="D680" s="78">
        <v>11421</v>
      </c>
      <c r="E680" s="78">
        <f t="shared" si="113"/>
        <v>11421</v>
      </c>
      <c r="F680" s="78">
        <f t="shared" si="114"/>
        <v>13042.781999999999</v>
      </c>
      <c r="G680" s="97" t="s">
        <v>204</v>
      </c>
    </row>
    <row r="681" spans="1:7">
      <c r="A681" s="94">
        <v>13</v>
      </c>
      <c r="B681" s="114" t="s">
        <v>931</v>
      </c>
      <c r="C681" s="115">
        <v>1</v>
      </c>
      <c r="D681" s="78">
        <v>15333</v>
      </c>
      <c r="E681" s="78">
        <f t="shared" si="113"/>
        <v>15333</v>
      </c>
      <c r="F681" s="78">
        <f t="shared" si="114"/>
        <v>17510.286</v>
      </c>
      <c r="G681" s="97" t="s">
        <v>204</v>
      </c>
    </row>
    <row r="682" spans="1:7">
      <c r="A682" s="94">
        <v>14</v>
      </c>
      <c r="B682" s="114" t="s">
        <v>394</v>
      </c>
      <c r="C682" s="115">
        <v>1</v>
      </c>
      <c r="D682" s="78">
        <v>585</v>
      </c>
      <c r="E682" s="78">
        <f t="shared" si="113"/>
        <v>585</v>
      </c>
      <c r="F682" s="78">
        <f t="shared" si="114"/>
        <v>668.06999999999994</v>
      </c>
      <c r="G682" s="97" t="s">
        <v>204</v>
      </c>
    </row>
    <row r="683" spans="1:7">
      <c r="A683" s="94">
        <v>15</v>
      </c>
      <c r="B683" s="114" t="s">
        <v>395</v>
      </c>
      <c r="C683" s="115">
        <v>1</v>
      </c>
      <c r="D683" s="78">
        <v>564</v>
      </c>
      <c r="E683" s="78">
        <f t="shared" si="113"/>
        <v>564</v>
      </c>
      <c r="F683" s="78">
        <f t="shared" si="114"/>
        <v>644.08799999999997</v>
      </c>
      <c r="G683" s="97" t="s">
        <v>204</v>
      </c>
    </row>
    <row r="684" spans="1:7">
      <c r="A684" s="94">
        <v>16</v>
      </c>
      <c r="B684" s="114" t="s">
        <v>396</v>
      </c>
      <c r="C684" s="115">
        <v>1</v>
      </c>
      <c r="D684" s="78">
        <v>1601.95</v>
      </c>
      <c r="E684" s="78">
        <f t="shared" si="113"/>
        <v>1601.95</v>
      </c>
      <c r="F684" s="78">
        <f t="shared" si="114"/>
        <v>1829.4268999999999</v>
      </c>
      <c r="G684" s="97" t="s">
        <v>397</v>
      </c>
    </row>
    <row r="685" spans="1:7">
      <c r="A685" s="94">
        <v>17</v>
      </c>
      <c r="B685" s="114" t="s">
        <v>269</v>
      </c>
      <c r="C685" s="115">
        <v>14</v>
      </c>
      <c r="D685" s="78">
        <v>233.73</v>
      </c>
      <c r="E685" s="78">
        <f t="shared" si="113"/>
        <v>3272.22</v>
      </c>
      <c r="F685" s="78">
        <f t="shared" si="114"/>
        <v>3736.8752399999994</v>
      </c>
      <c r="G685" s="97" t="s">
        <v>270</v>
      </c>
    </row>
    <row r="686" spans="1:7">
      <c r="A686" s="94">
        <v>18</v>
      </c>
      <c r="B686" s="114" t="s">
        <v>271</v>
      </c>
      <c r="C686" s="115">
        <v>7</v>
      </c>
      <c r="D686" s="78">
        <v>125.11</v>
      </c>
      <c r="E686" s="78">
        <f t="shared" si="113"/>
        <v>875.77</v>
      </c>
      <c r="F686" s="78">
        <f t="shared" si="114"/>
        <v>1000.1293399999998</v>
      </c>
      <c r="G686" s="97" t="s">
        <v>272</v>
      </c>
    </row>
    <row r="687" spans="1:7">
      <c r="A687" s="94">
        <v>19</v>
      </c>
      <c r="B687" s="114" t="s">
        <v>287</v>
      </c>
      <c r="C687" s="115">
        <v>5</v>
      </c>
      <c r="D687" s="78">
        <v>138.13999999999999</v>
      </c>
      <c r="E687" s="78">
        <f t="shared" si="113"/>
        <v>690.69999999999993</v>
      </c>
      <c r="F687" s="78">
        <f t="shared" si="114"/>
        <v>788.7793999999999</v>
      </c>
      <c r="G687" s="97" t="s">
        <v>288</v>
      </c>
    </row>
    <row r="688" spans="1:7">
      <c r="A688" s="94">
        <v>20</v>
      </c>
      <c r="B688" s="114" t="s">
        <v>273</v>
      </c>
      <c r="C688" s="115">
        <v>1</v>
      </c>
      <c r="D688" s="78">
        <v>174.56</v>
      </c>
      <c r="E688" s="78">
        <f t="shared" si="113"/>
        <v>174.56</v>
      </c>
      <c r="F688" s="78">
        <f t="shared" si="114"/>
        <v>199.34751999999997</v>
      </c>
      <c r="G688" s="97" t="s">
        <v>274</v>
      </c>
    </row>
    <row r="689" spans="1:8">
      <c r="A689" s="94">
        <v>21</v>
      </c>
      <c r="B689" s="114" t="s">
        <v>211</v>
      </c>
      <c r="C689" s="115">
        <v>7</v>
      </c>
      <c r="D689" s="78">
        <v>103.2</v>
      </c>
      <c r="E689" s="78">
        <f t="shared" si="113"/>
        <v>722.4</v>
      </c>
      <c r="F689" s="78">
        <f t="shared" si="114"/>
        <v>824.98079999999993</v>
      </c>
      <c r="G689" s="97" t="s">
        <v>212</v>
      </c>
    </row>
    <row r="690" spans="1:8">
      <c r="A690" s="94">
        <v>22</v>
      </c>
      <c r="B690" s="114" t="s">
        <v>209</v>
      </c>
      <c r="C690" s="115">
        <v>7</v>
      </c>
      <c r="D690" s="78">
        <v>205.26</v>
      </c>
      <c r="E690" s="78">
        <f t="shared" si="113"/>
        <v>1436.82</v>
      </c>
      <c r="F690" s="78">
        <f t="shared" si="114"/>
        <v>1640.8484399999998</v>
      </c>
      <c r="G690" s="97" t="s">
        <v>210</v>
      </c>
    </row>
    <row r="691" spans="1:8">
      <c r="A691" s="94">
        <v>23</v>
      </c>
      <c r="B691" s="114" t="s">
        <v>277</v>
      </c>
      <c r="C691" s="115">
        <v>1</v>
      </c>
      <c r="D691" s="78">
        <v>235.5</v>
      </c>
      <c r="E691" s="78">
        <f t="shared" si="113"/>
        <v>235.5</v>
      </c>
      <c r="F691" s="78">
        <f t="shared" si="114"/>
        <v>268.94099999999997</v>
      </c>
      <c r="G691" s="97" t="s">
        <v>278</v>
      </c>
    </row>
    <row r="692" spans="1:8">
      <c r="A692" s="94">
        <v>24</v>
      </c>
      <c r="B692" s="114" t="s">
        <v>279</v>
      </c>
      <c r="C692" s="115">
        <v>1</v>
      </c>
      <c r="D692" s="78">
        <v>40.799999999999997</v>
      </c>
      <c r="E692" s="78">
        <f t="shared" si="113"/>
        <v>40.799999999999997</v>
      </c>
      <c r="F692" s="78">
        <f t="shared" si="114"/>
        <v>46.593599999999995</v>
      </c>
      <c r="G692" s="97" t="s">
        <v>280</v>
      </c>
    </row>
    <row r="693" spans="1:8">
      <c r="A693" s="94">
        <v>25</v>
      </c>
      <c r="B693" s="114" t="s">
        <v>281</v>
      </c>
      <c r="C693" s="115">
        <v>1</v>
      </c>
      <c r="D693" s="78">
        <v>93</v>
      </c>
      <c r="E693" s="78">
        <f t="shared" si="113"/>
        <v>93</v>
      </c>
      <c r="F693" s="78">
        <f t="shared" si="114"/>
        <v>106.20599999999999</v>
      </c>
      <c r="G693" s="97" t="s">
        <v>282</v>
      </c>
    </row>
    <row r="694" spans="1:8">
      <c r="A694" s="94">
        <v>26</v>
      </c>
      <c r="B694" s="114" t="s">
        <v>283</v>
      </c>
      <c r="C694" s="115">
        <v>1</v>
      </c>
      <c r="D694" s="78">
        <v>124.5</v>
      </c>
      <c r="E694" s="78">
        <f t="shared" si="113"/>
        <v>124.5</v>
      </c>
      <c r="F694" s="78">
        <f t="shared" si="114"/>
        <v>142.179</v>
      </c>
      <c r="G694" s="97" t="s">
        <v>284</v>
      </c>
    </row>
    <row r="695" spans="1:8">
      <c r="A695" s="94">
        <v>27</v>
      </c>
      <c r="B695" s="114" t="s">
        <v>285</v>
      </c>
      <c r="C695" s="115">
        <v>1</v>
      </c>
      <c r="D695" s="78">
        <v>73.5</v>
      </c>
      <c r="E695" s="78">
        <f t="shared" si="113"/>
        <v>73.5</v>
      </c>
      <c r="F695" s="78">
        <f t="shared" si="114"/>
        <v>83.936999999999998</v>
      </c>
      <c r="G695" s="97" t="s">
        <v>286</v>
      </c>
    </row>
    <row r="696" spans="1:8">
      <c r="A696" s="94">
        <v>28</v>
      </c>
      <c r="B696" s="114" t="s">
        <v>275</v>
      </c>
      <c r="C696" s="115">
        <v>1</v>
      </c>
      <c r="D696" s="78">
        <v>204.32</v>
      </c>
      <c r="E696" s="78">
        <f t="shared" si="113"/>
        <v>204.32</v>
      </c>
      <c r="F696" s="78">
        <f t="shared" si="114"/>
        <v>233.33343999999997</v>
      </c>
      <c r="G696" s="97" t="s">
        <v>276</v>
      </c>
    </row>
    <row r="697" spans="1:8">
      <c r="A697" s="94">
        <v>29</v>
      </c>
      <c r="B697" s="114" t="s">
        <v>215</v>
      </c>
      <c r="C697" s="115">
        <v>4</v>
      </c>
      <c r="D697" s="78">
        <v>1626</v>
      </c>
      <c r="E697" s="78">
        <f t="shared" si="113"/>
        <v>6504</v>
      </c>
      <c r="F697" s="78">
        <f t="shared" si="114"/>
        <v>7427.5679999999993</v>
      </c>
      <c r="G697" s="97" t="s">
        <v>216</v>
      </c>
    </row>
    <row r="698" spans="1:8">
      <c r="A698" s="94">
        <v>30</v>
      </c>
      <c r="B698" s="114" t="s">
        <v>224</v>
      </c>
      <c r="C698" s="115">
        <v>3</v>
      </c>
      <c r="D698" s="78">
        <v>183</v>
      </c>
      <c r="E698" s="78">
        <f t="shared" si="113"/>
        <v>549</v>
      </c>
      <c r="F698" s="78">
        <f t="shared" si="114"/>
        <v>626.95799999999997</v>
      </c>
      <c r="G698" s="97" t="s">
        <v>225</v>
      </c>
    </row>
    <row r="699" spans="1:8">
      <c r="A699" s="94">
        <v>31</v>
      </c>
      <c r="B699" s="116" t="s">
        <v>217</v>
      </c>
      <c r="C699" s="117">
        <v>1</v>
      </c>
      <c r="D699" s="87">
        <v>183</v>
      </c>
      <c r="E699" s="87">
        <f t="shared" si="113"/>
        <v>183</v>
      </c>
      <c r="F699" s="87">
        <f t="shared" si="114"/>
        <v>208.98599999999999</v>
      </c>
      <c r="G699" s="98" t="s">
        <v>218</v>
      </c>
    </row>
    <row r="700" spans="1:8">
      <c r="A700" s="93"/>
      <c r="B700" s="80" t="s">
        <v>401</v>
      </c>
      <c r="C700" s="81"/>
      <c r="D700" s="82" t="s">
        <v>228</v>
      </c>
      <c r="E700" s="83">
        <f>SUM(E701:E732)</f>
        <v>123872.91</v>
      </c>
      <c r="F700" s="83">
        <f t="shared" ref="F700:H700" si="115">SUM(F701:F732)</f>
        <v>141462.86322</v>
      </c>
      <c r="G700" s="83">
        <f t="shared" si="115"/>
        <v>0</v>
      </c>
      <c r="H700" s="83">
        <f t="shared" si="115"/>
        <v>0</v>
      </c>
    </row>
    <row r="701" spans="1:8">
      <c r="A701" s="94">
        <v>1</v>
      </c>
      <c r="B701" s="114" t="s">
        <v>399</v>
      </c>
      <c r="C701" s="115">
        <v>1</v>
      </c>
      <c r="D701" s="78">
        <v>12048.9</v>
      </c>
      <c r="E701" s="78">
        <f t="shared" ref="E701:E732" si="116">(C701*D701)</f>
        <v>12048.9</v>
      </c>
      <c r="F701" s="78">
        <f t="shared" ref="F701:F732" si="117">(E701*1.142)</f>
        <v>13759.843799999999</v>
      </c>
      <c r="G701" s="97" t="s">
        <v>400</v>
      </c>
    </row>
    <row r="702" spans="1:8">
      <c r="A702" s="94">
        <v>2</v>
      </c>
      <c r="B702" s="114" t="s">
        <v>385</v>
      </c>
      <c r="C702" s="115">
        <v>1</v>
      </c>
      <c r="D702" s="78">
        <v>1059.75</v>
      </c>
      <c r="E702" s="78">
        <f t="shared" si="116"/>
        <v>1059.75</v>
      </c>
      <c r="F702" s="78">
        <f t="shared" si="117"/>
        <v>1210.2344999999998</v>
      </c>
      <c r="G702" s="97" t="s">
        <v>386</v>
      </c>
    </row>
    <row r="703" spans="1:8">
      <c r="A703" s="94">
        <v>3</v>
      </c>
      <c r="B703" s="114" t="s">
        <v>387</v>
      </c>
      <c r="C703" s="115">
        <v>1</v>
      </c>
      <c r="D703" s="78">
        <v>412.89</v>
      </c>
      <c r="E703" s="78">
        <f t="shared" si="116"/>
        <v>412.89</v>
      </c>
      <c r="F703" s="78">
        <f t="shared" si="117"/>
        <v>471.52037999999993</v>
      </c>
      <c r="G703" s="97" t="s">
        <v>388</v>
      </c>
    </row>
    <row r="704" spans="1:8">
      <c r="A704" s="94">
        <v>4</v>
      </c>
      <c r="B704" s="114" t="s">
        <v>389</v>
      </c>
      <c r="C704" s="115">
        <v>1</v>
      </c>
      <c r="D704" s="78">
        <v>1051.6400000000001</v>
      </c>
      <c r="E704" s="78">
        <f t="shared" si="116"/>
        <v>1051.6400000000001</v>
      </c>
      <c r="F704" s="78">
        <f t="shared" si="117"/>
        <v>1200.97288</v>
      </c>
      <c r="G704" s="97" t="s">
        <v>390</v>
      </c>
    </row>
    <row r="705" spans="1:7">
      <c r="A705" s="94">
        <v>5</v>
      </c>
      <c r="B705" s="114" t="s">
        <v>258</v>
      </c>
      <c r="C705" s="115">
        <v>1</v>
      </c>
      <c r="D705" s="78">
        <v>1740</v>
      </c>
      <c r="E705" s="78">
        <f t="shared" si="116"/>
        <v>1740</v>
      </c>
      <c r="F705" s="78">
        <f t="shared" si="117"/>
        <v>1987.08</v>
      </c>
      <c r="G705" s="97" t="s">
        <v>259</v>
      </c>
    </row>
    <row r="706" spans="1:7">
      <c r="A706" s="94">
        <v>6</v>
      </c>
      <c r="B706" s="114" t="s">
        <v>260</v>
      </c>
      <c r="C706" s="115">
        <v>1</v>
      </c>
      <c r="D706" s="78">
        <v>497.28</v>
      </c>
      <c r="E706" s="78">
        <f t="shared" si="116"/>
        <v>497.28</v>
      </c>
      <c r="F706" s="78">
        <f t="shared" si="117"/>
        <v>567.89375999999993</v>
      </c>
      <c r="G706" s="97" t="s">
        <v>261</v>
      </c>
    </row>
    <row r="707" spans="1:7">
      <c r="A707" s="94">
        <v>7</v>
      </c>
      <c r="B707" s="114" t="s">
        <v>330</v>
      </c>
      <c r="C707" s="115">
        <v>1</v>
      </c>
      <c r="D707" s="78">
        <v>11287.41</v>
      </c>
      <c r="E707" s="78">
        <f t="shared" si="116"/>
        <v>11287.41</v>
      </c>
      <c r="F707" s="78">
        <f t="shared" si="117"/>
        <v>12890.22222</v>
      </c>
      <c r="G707" s="97" t="s">
        <v>331</v>
      </c>
    </row>
    <row r="708" spans="1:7">
      <c r="A708" s="94">
        <v>8</v>
      </c>
      <c r="B708" s="114" t="s">
        <v>937</v>
      </c>
      <c r="C708" s="115">
        <v>1</v>
      </c>
      <c r="D708" s="78">
        <v>1500</v>
      </c>
      <c r="E708" s="78">
        <f t="shared" si="116"/>
        <v>1500</v>
      </c>
      <c r="F708" s="78">
        <f t="shared" si="117"/>
        <v>1712.9999999999998</v>
      </c>
      <c r="G708" s="97"/>
    </row>
    <row r="709" spans="1:7">
      <c r="A709" s="94">
        <v>9</v>
      </c>
      <c r="B709" s="114" t="s">
        <v>391</v>
      </c>
      <c r="C709" s="115">
        <v>1</v>
      </c>
      <c r="D709" s="78">
        <v>5421</v>
      </c>
      <c r="E709" s="78">
        <f t="shared" si="116"/>
        <v>5421</v>
      </c>
      <c r="F709" s="78">
        <f t="shared" si="117"/>
        <v>6190.7819999999992</v>
      </c>
      <c r="G709" s="97" t="s">
        <v>204</v>
      </c>
    </row>
    <row r="710" spans="1:7">
      <c r="A710" s="94">
        <v>10</v>
      </c>
      <c r="B710" s="114" t="s">
        <v>265</v>
      </c>
      <c r="C710" s="115">
        <v>1</v>
      </c>
      <c r="D710" s="78">
        <v>1176</v>
      </c>
      <c r="E710" s="78">
        <f t="shared" si="116"/>
        <v>1176</v>
      </c>
      <c r="F710" s="78">
        <f t="shared" si="117"/>
        <v>1342.992</v>
      </c>
      <c r="G710" s="97" t="s">
        <v>204</v>
      </c>
    </row>
    <row r="711" spans="1:7">
      <c r="A711" s="94">
        <v>11</v>
      </c>
      <c r="B711" s="114" t="s">
        <v>396</v>
      </c>
      <c r="C711" s="115">
        <v>1</v>
      </c>
      <c r="D711" s="78">
        <v>1601.95</v>
      </c>
      <c r="E711" s="78">
        <f t="shared" si="116"/>
        <v>1601.95</v>
      </c>
      <c r="F711" s="78">
        <f t="shared" si="117"/>
        <v>1829.4268999999999</v>
      </c>
      <c r="G711" s="97" t="s">
        <v>397</v>
      </c>
    </row>
    <row r="712" spans="1:7">
      <c r="A712" s="94"/>
      <c r="B712" s="114" t="s">
        <v>1027</v>
      </c>
      <c r="C712" s="115">
        <v>1</v>
      </c>
      <c r="D712" s="78">
        <v>1200</v>
      </c>
      <c r="E712" s="78">
        <f t="shared" si="116"/>
        <v>1200</v>
      </c>
      <c r="F712" s="78">
        <f t="shared" si="117"/>
        <v>1370.3999999999999</v>
      </c>
      <c r="G712" s="97"/>
    </row>
    <row r="713" spans="1:7">
      <c r="A713" s="94">
        <v>12</v>
      </c>
      <c r="B713" s="114" t="s">
        <v>392</v>
      </c>
      <c r="C713" s="115">
        <v>1</v>
      </c>
      <c r="D713" s="78">
        <v>41793</v>
      </c>
      <c r="E713" s="78">
        <f t="shared" si="116"/>
        <v>41793</v>
      </c>
      <c r="F713" s="78">
        <f t="shared" si="117"/>
        <v>47727.605999999992</v>
      </c>
      <c r="G713" s="97" t="s">
        <v>204</v>
      </c>
    </row>
    <row r="714" spans="1:7">
      <c r="A714" s="94">
        <v>13</v>
      </c>
      <c r="B714" s="114" t="s">
        <v>393</v>
      </c>
      <c r="C714" s="115">
        <v>1</v>
      </c>
      <c r="D714" s="78">
        <v>11421</v>
      </c>
      <c r="E714" s="78">
        <f t="shared" si="116"/>
        <v>11421</v>
      </c>
      <c r="F714" s="78">
        <f t="shared" si="117"/>
        <v>13042.781999999999</v>
      </c>
      <c r="G714" s="97" t="s">
        <v>204</v>
      </c>
    </row>
    <row r="715" spans="1:7">
      <c r="A715" s="94">
        <v>14</v>
      </c>
      <c r="B715" s="114" t="s">
        <v>931</v>
      </c>
      <c r="C715" s="115">
        <v>1</v>
      </c>
      <c r="D715" s="78">
        <v>15333</v>
      </c>
      <c r="E715" s="78">
        <f t="shared" si="116"/>
        <v>15333</v>
      </c>
      <c r="F715" s="78">
        <f t="shared" si="117"/>
        <v>17510.286</v>
      </c>
      <c r="G715" s="97" t="s">
        <v>204</v>
      </c>
    </row>
    <row r="716" spans="1:7">
      <c r="A716" s="94">
        <v>15</v>
      </c>
      <c r="B716" s="114" t="s">
        <v>394</v>
      </c>
      <c r="C716" s="115">
        <v>1</v>
      </c>
      <c r="D716" s="78">
        <v>585</v>
      </c>
      <c r="E716" s="78">
        <f t="shared" si="116"/>
        <v>585</v>
      </c>
      <c r="F716" s="78">
        <f t="shared" si="117"/>
        <v>668.06999999999994</v>
      </c>
      <c r="G716" s="97" t="s">
        <v>204</v>
      </c>
    </row>
    <row r="717" spans="1:7">
      <c r="A717" s="94">
        <v>16</v>
      </c>
      <c r="B717" s="114" t="s">
        <v>395</v>
      </c>
      <c r="C717" s="115">
        <v>1</v>
      </c>
      <c r="D717" s="78">
        <v>564</v>
      </c>
      <c r="E717" s="78">
        <f t="shared" si="116"/>
        <v>564</v>
      </c>
      <c r="F717" s="78">
        <f t="shared" si="117"/>
        <v>644.08799999999997</v>
      </c>
      <c r="G717" s="97" t="s">
        <v>204</v>
      </c>
    </row>
    <row r="718" spans="1:7">
      <c r="A718" s="94">
        <v>17</v>
      </c>
      <c r="B718" s="114" t="s">
        <v>269</v>
      </c>
      <c r="C718" s="115">
        <v>14</v>
      </c>
      <c r="D718" s="78">
        <v>233.73</v>
      </c>
      <c r="E718" s="78">
        <f t="shared" si="116"/>
        <v>3272.22</v>
      </c>
      <c r="F718" s="78">
        <f t="shared" si="117"/>
        <v>3736.8752399999994</v>
      </c>
      <c r="G718" s="97" t="s">
        <v>270</v>
      </c>
    </row>
    <row r="719" spans="1:7">
      <c r="A719" s="94">
        <v>18</v>
      </c>
      <c r="B719" s="114" t="s">
        <v>271</v>
      </c>
      <c r="C719" s="115">
        <v>7</v>
      </c>
      <c r="D719" s="78">
        <v>125.11</v>
      </c>
      <c r="E719" s="78">
        <f t="shared" si="116"/>
        <v>875.77</v>
      </c>
      <c r="F719" s="78">
        <f t="shared" si="117"/>
        <v>1000.1293399999998</v>
      </c>
      <c r="G719" s="97" t="s">
        <v>272</v>
      </c>
    </row>
    <row r="720" spans="1:7">
      <c r="A720" s="94">
        <v>19</v>
      </c>
      <c r="B720" s="114" t="s">
        <v>287</v>
      </c>
      <c r="C720" s="115">
        <v>5</v>
      </c>
      <c r="D720" s="78">
        <v>138.13999999999999</v>
      </c>
      <c r="E720" s="78">
        <f t="shared" si="116"/>
        <v>690.69999999999993</v>
      </c>
      <c r="F720" s="78">
        <f t="shared" si="117"/>
        <v>788.7793999999999</v>
      </c>
      <c r="G720" s="97" t="s">
        <v>288</v>
      </c>
    </row>
    <row r="721" spans="1:8">
      <c r="A721" s="94">
        <v>20</v>
      </c>
      <c r="B721" s="114" t="s">
        <v>273</v>
      </c>
      <c r="C721" s="115">
        <v>1</v>
      </c>
      <c r="D721" s="78">
        <v>174.56</v>
      </c>
      <c r="E721" s="78">
        <f t="shared" si="116"/>
        <v>174.56</v>
      </c>
      <c r="F721" s="78">
        <f t="shared" si="117"/>
        <v>199.34751999999997</v>
      </c>
      <c r="G721" s="97" t="s">
        <v>274</v>
      </c>
    </row>
    <row r="722" spans="1:8">
      <c r="A722" s="94">
        <v>21</v>
      </c>
      <c r="B722" s="114" t="s">
        <v>211</v>
      </c>
      <c r="C722" s="115">
        <v>7</v>
      </c>
      <c r="D722" s="78">
        <v>103.2</v>
      </c>
      <c r="E722" s="78">
        <f t="shared" si="116"/>
        <v>722.4</v>
      </c>
      <c r="F722" s="78">
        <f t="shared" si="117"/>
        <v>824.98079999999993</v>
      </c>
      <c r="G722" s="97" t="s">
        <v>212</v>
      </c>
    </row>
    <row r="723" spans="1:8">
      <c r="A723" s="94">
        <v>22</v>
      </c>
      <c r="B723" s="114" t="s">
        <v>209</v>
      </c>
      <c r="C723" s="115">
        <v>7</v>
      </c>
      <c r="D723" s="78">
        <v>205.26</v>
      </c>
      <c r="E723" s="78">
        <f t="shared" si="116"/>
        <v>1436.82</v>
      </c>
      <c r="F723" s="78">
        <f t="shared" si="117"/>
        <v>1640.8484399999998</v>
      </c>
      <c r="G723" s="97" t="s">
        <v>210</v>
      </c>
    </row>
    <row r="724" spans="1:8">
      <c r="A724" s="94">
        <v>23</v>
      </c>
      <c r="B724" s="114" t="s">
        <v>277</v>
      </c>
      <c r="C724" s="115">
        <v>1</v>
      </c>
      <c r="D724" s="78">
        <v>235.5</v>
      </c>
      <c r="E724" s="78">
        <f t="shared" si="116"/>
        <v>235.5</v>
      </c>
      <c r="F724" s="78">
        <f t="shared" si="117"/>
        <v>268.94099999999997</v>
      </c>
      <c r="G724" s="97" t="s">
        <v>278</v>
      </c>
    </row>
    <row r="725" spans="1:8">
      <c r="A725" s="94">
        <v>24</v>
      </c>
      <c r="B725" s="114" t="s">
        <v>279</v>
      </c>
      <c r="C725" s="115">
        <v>1</v>
      </c>
      <c r="D725" s="78">
        <v>40.799999999999997</v>
      </c>
      <c r="E725" s="78">
        <f t="shared" si="116"/>
        <v>40.799999999999997</v>
      </c>
      <c r="F725" s="78">
        <f t="shared" si="117"/>
        <v>46.593599999999995</v>
      </c>
      <c r="G725" s="97" t="s">
        <v>280</v>
      </c>
    </row>
    <row r="726" spans="1:8">
      <c r="A726" s="94">
        <v>25</v>
      </c>
      <c r="B726" s="114" t="s">
        <v>281</v>
      </c>
      <c r="C726" s="115">
        <v>1</v>
      </c>
      <c r="D726" s="78">
        <v>93</v>
      </c>
      <c r="E726" s="78">
        <f t="shared" si="116"/>
        <v>93</v>
      </c>
      <c r="F726" s="78">
        <f t="shared" si="117"/>
        <v>106.20599999999999</v>
      </c>
      <c r="G726" s="97" t="s">
        <v>282</v>
      </c>
    </row>
    <row r="727" spans="1:8">
      <c r="A727" s="94">
        <v>26</v>
      </c>
      <c r="B727" s="114" t="s">
        <v>283</v>
      </c>
      <c r="C727" s="115">
        <v>1</v>
      </c>
      <c r="D727" s="78">
        <v>124.5</v>
      </c>
      <c r="E727" s="78">
        <f t="shared" si="116"/>
        <v>124.5</v>
      </c>
      <c r="F727" s="78">
        <f t="shared" si="117"/>
        <v>142.179</v>
      </c>
      <c r="G727" s="97" t="s">
        <v>284</v>
      </c>
    </row>
    <row r="728" spans="1:8">
      <c r="A728" s="94">
        <v>27</v>
      </c>
      <c r="B728" s="114" t="s">
        <v>285</v>
      </c>
      <c r="C728" s="115">
        <v>1</v>
      </c>
      <c r="D728" s="78">
        <v>73.5</v>
      </c>
      <c r="E728" s="78">
        <f t="shared" si="116"/>
        <v>73.5</v>
      </c>
      <c r="F728" s="78">
        <f t="shared" si="117"/>
        <v>83.936999999999998</v>
      </c>
      <c r="G728" s="97" t="s">
        <v>286</v>
      </c>
    </row>
    <row r="729" spans="1:8">
      <c r="A729" s="94">
        <v>28</v>
      </c>
      <c r="B729" s="114" t="s">
        <v>275</v>
      </c>
      <c r="C729" s="115">
        <v>1</v>
      </c>
      <c r="D729" s="78">
        <v>204.32</v>
      </c>
      <c r="E729" s="78">
        <f t="shared" si="116"/>
        <v>204.32</v>
      </c>
      <c r="F729" s="78">
        <f t="shared" si="117"/>
        <v>233.33343999999997</v>
      </c>
      <c r="G729" s="97" t="s">
        <v>276</v>
      </c>
    </row>
    <row r="730" spans="1:8">
      <c r="A730" s="94">
        <v>29</v>
      </c>
      <c r="B730" s="114" t="s">
        <v>215</v>
      </c>
      <c r="C730" s="115">
        <v>4</v>
      </c>
      <c r="D730" s="78">
        <v>1626</v>
      </c>
      <c r="E730" s="78">
        <f t="shared" si="116"/>
        <v>6504</v>
      </c>
      <c r="F730" s="78">
        <f t="shared" si="117"/>
        <v>7427.5679999999993</v>
      </c>
      <c r="G730" s="97" t="s">
        <v>216</v>
      </c>
    </row>
    <row r="731" spans="1:8">
      <c r="A731" s="94">
        <v>30</v>
      </c>
      <c r="B731" s="114" t="s">
        <v>224</v>
      </c>
      <c r="C731" s="115">
        <v>3</v>
      </c>
      <c r="D731" s="78">
        <v>183</v>
      </c>
      <c r="E731" s="78">
        <f t="shared" si="116"/>
        <v>549</v>
      </c>
      <c r="F731" s="78">
        <f t="shared" si="117"/>
        <v>626.95799999999997</v>
      </c>
      <c r="G731" s="97" t="s">
        <v>225</v>
      </c>
    </row>
    <row r="732" spans="1:8">
      <c r="A732" s="94">
        <v>31</v>
      </c>
      <c r="B732" s="116" t="s">
        <v>217</v>
      </c>
      <c r="C732" s="117">
        <v>1</v>
      </c>
      <c r="D732" s="87">
        <v>183</v>
      </c>
      <c r="E732" s="87">
        <f t="shared" si="116"/>
        <v>183</v>
      </c>
      <c r="F732" s="87">
        <f t="shared" si="117"/>
        <v>208.98599999999999</v>
      </c>
      <c r="G732" s="98" t="s">
        <v>218</v>
      </c>
    </row>
    <row r="733" spans="1:8">
      <c r="A733" s="93"/>
      <c r="B733" s="80" t="s">
        <v>402</v>
      </c>
      <c r="C733" s="81"/>
      <c r="D733" s="82" t="s">
        <v>228</v>
      </c>
      <c r="E733" s="83">
        <f>SUM(E734:E767)</f>
        <v>126169.59999999998</v>
      </c>
      <c r="F733" s="83">
        <f t="shared" ref="F733:H733" si="118">SUM(F734:F767)</f>
        <v>144085.68319999997</v>
      </c>
      <c r="G733" s="83">
        <f t="shared" si="118"/>
        <v>0</v>
      </c>
      <c r="H733" s="83">
        <f t="shared" si="118"/>
        <v>0</v>
      </c>
    </row>
    <row r="734" spans="1:8">
      <c r="A734" s="94">
        <v>1</v>
      </c>
      <c r="B734" s="114" t="s">
        <v>399</v>
      </c>
      <c r="C734" s="115">
        <v>1</v>
      </c>
      <c r="D734" s="78">
        <v>12048.9</v>
      </c>
      <c r="E734" s="78">
        <f t="shared" ref="E734:E767" si="119">(C734*D734)</f>
        <v>12048.9</v>
      </c>
      <c r="F734" s="78">
        <f t="shared" ref="F734:F767" si="120">(E734*1.142)</f>
        <v>13759.843799999999</v>
      </c>
      <c r="G734" s="97" t="s">
        <v>400</v>
      </c>
    </row>
    <row r="735" spans="1:8">
      <c r="A735" s="94">
        <v>2</v>
      </c>
      <c r="B735" s="114" t="s">
        <v>385</v>
      </c>
      <c r="C735" s="115">
        <v>1</v>
      </c>
      <c r="D735" s="78">
        <v>1059.75</v>
      </c>
      <c r="E735" s="78">
        <f t="shared" si="119"/>
        <v>1059.75</v>
      </c>
      <c r="F735" s="78">
        <f t="shared" si="120"/>
        <v>1210.2344999999998</v>
      </c>
      <c r="G735" s="97" t="s">
        <v>386</v>
      </c>
    </row>
    <row r="736" spans="1:8">
      <c r="A736" s="94">
        <v>3</v>
      </c>
      <c r="B736" s="114" t="s">
        <v>387</v>
      </c>
      <c r="C736" s="115">
        <v>1</v>
      </c>
      <c r="D736" s="78">
        <v>412.89</v>
      </c>
      <c r="E736" s="78">
        <f t="shared" si="119"/>
        <v>412.89</v>
      </c>
      <c r="F736" s="78">
        <f t="shared" si="120"/>
        <v>471.52037999999993</v>
      </c>
      <c r="G736" s="97" t="s">
        <v>388</v>
      </c>
    </row>
    <row r="737" spans="1:7">
      <c r="A737" s="94">
        <v>4</v>
      </c>
      <c r="B737" s="114" t="s">
        <v>258</v>
      </c>
      <c r="C737" s="115">
        <v>1</v>
      </c>
      <c r="D737" s="78">
        <v>1740</v>
      </c>
      <c r="E737" s="78">
        <f t="shared" si="119"/>
        <v>1740</v>
      </c>
      <c r="F737" s="78">
        <f t="shared" si="120"/>
        <v>1987.08</v>
      </c>
      <c r="G737" s="97" t="s">
        <v>259</v>
      </c>
    </row>
    <row r="738" spans="1:7">
      <c r="A738" s="94">
        <v>5</v>
      </c>
      <c r="B738" s="114" t="s">
        <v>260</v>
      </c>
      <c r="C738" s="115">
        <v>1</v>
      </c>
      <c r="D738" s="78">
        <v>497.28</v>
      </c>
      <c r="E738" s="78">
        <f t="shared" si="119"/>
        <v>497.28</v>
      </c>
      <c r="F738" s="78">
        <f t="shared" si="120"/>
        <v>567.89375999999993</v>
      </c>
      <c r="G738" s="97" t="s">
        <v>261</v>
      </c>
    </row>
    <row r="739" spans="1:7">
      <c r="A739" s="94">
        <v>6</v>
      </c>
      <c r="B739" s="114" t="s">
        <v>330</v>
      </c>
      <c r="C739" s="115">
        <v>1</v>
      </c>
      <c r="D739" s="78">
        <v>11287.41</v>
      </c>
      <c r="E739" s="78">
        <f t="shared" si="119"/>
        <v>11287.41</v>
      </c>
      <c r="F739" s="78">
        <f t="shared" si="120"/>
        <v>12890.22222</v>
      </c>
      <c r="G739" s="97" t="s">
        <v>331</v>
      </c>
    </row>
    <row r="740" spans="1:7">
      <c r="A740" s="94">
        <v>7</v>
      </c>
      <c r="B740" s="114" t="s">
        <v>937</v>
      </c>
      <c r="C740" s="115">
        <v>1</v>
      </c>
      <c r="D740" s="78">
        <v>1500</v>
      </c>
      <c r="E740" s="78">
        <f t="shared" ref="E740" si="121">(C740*D740)</f>
        <v>1500</v>
      </c>
      <c r="F740" s="78">
        <f t="shared" si="120"/>
        <v>1712.9999999999998</v>
      </c>
      <c r="G740" s="97"/>
    </row>
    <row r="741" spans="1:7">
      <c r="A741" s="94">
        <v>8</v>
      </c>
      <c r="B741" s="114" t="s">
        <v>391</v>
      </c>
      <c r="C741" s="115">
        <v>1</v>
      </c>
      <c r="D741" s="78">
        <v>5421</v>
      </c>
      <c r="E741" s="78">
        <f t="shared" si="119"/>
        <v>5421</v>
      </c>
      <c r="F741" s="78">
        <f t="shared" si="120"/>
        <v>6190.7819999999992</v>
      </c>
      <c r="G741" s="97" t="s">
        <v>204</v>
      </c>
    </row>
    <row r="742" spans="1:7">
      <c r="A742" s="94">
        <v>9</v>
      </c>
      <c r="B742" s="114" t="s">
        <v>265</v>
      </c>
      <c r="C742" s="115">
        <v>1</v>
      </c>
      <c r="D742" s="78">
        <v>1176</v>
      </c>
      <c r="E742" s="78">
        <f t="shared" si="119"/>
        <v>1176</v>
      </c>
      <c r="F742" s="78">
        <f t="shared" si="120"/>
        <v>1342.992</v>
      </c>
      <c r="G742" s="97" t="s">
        <v>204</v>
      </c>
    </row>
    <row r="743" spans="1:7">
      <c r="A743" s="94">
        <v>10</v>
      </c>
      <c r="B743" s="114" t="s">
        <v>389</v>
      </c>
      <c r="C743" s="115">
        <v>1</v>
      </c>
      <c r="D743" s="78">
        <v>1051.6400000000001</v>
      </c>
      <c r="E743" s="78">
        <f t="shared" si="119"/>
        <v>1051.6400000000001</v>
      </c>
      <c r="F743" s="78">
        <f t="shared" si="120"/>
        <v>1200.97288</v>
      </c>
      <c r="G743" s="97" t="s">
        <v>390</v>
      </c>
    </row>
    <row r="744" spans="1:7">
      <c r="A744" s="94">
        <v>11</v>
      </c>
      <c r="B744" s="114" t="s">
        <v>289</v>
      </c>
      <c r="C744" s="115">
        <v>1</v>
      </c>
      <c r="D744" s="78">
        <v>1968.52</v>
      </c>
      <c r="E744" s="78">
        <f t="shared" si="119"/>
        <v>1968.52</v>
      </c>
      <c r="F744" s="78">
        <f t="shared" si="120"/>
        <v>2248.0498399999997</v>
      </c>
      <c r="G744" s="97" t="s">
        <v>290</v>
      </c>
    </row>
    <row r="745" spans="1:7">
      <c r="A745" s="94">
        <v>12</v>
      </c>
      <c r="B745" s="114" t="s">
        <v>269</v>
      </c>
      <c r="C745" s="115">
        <v>14</v>
      </c>
      <c r="D745" s="78">
        <v>233.73</v>
      </c>
      <c r="E745" s="78">
        <f t="shared" si="119"/>
        <v>3272.22</v>
      </c>
      <c r="F745" s="78">
        <f t="shared" si="120"/>
        <v>3736.8752399999994</v>
      </c>
      <c r="G745" s="97" t="s">
        <v>270</v>
      </c>
    </row>
    <row r="746" spans="1:7">
      <c r="A746" s="94">
        <v>13</v>
      </c>
      <c r="B746" s="114" t="s">
        <v>271</v>
      </c>
      <c r="C746" s="115">
        <v>7</v>
      </c>
      <c r="D746" s="78">
        <v>125.11</v>
      </c>
      <c r="E746" s="78">
        <f t="shared" si="119"/>
        <v>875.77</v>
      </c>
      <c r="F746" s="78">
        <f t="shared" si="120"/>
        <v>1000.1293399999998</v>
      </c>
      <c r="G746" s="97" t="s">
        <v>272</v>
      </c>
    </row>
    <row r="747" spans="1:7">
      <c r="A747" s="94">
        <v>14</v>
      </c>
      <c r="B747" s="114" t="s">
        <v>287</v>
      </c>
      <c r="C747" s="115">
        <v>5</v>
      </c>
      <c r="D747" s="78">
        <v>138.13999999999999</v>
      </c>
      <c r="E747" s="78">
        <f t="shared" si="119"/>
        <v>690.69999999999993</v>
      </c>
      <c r="F747" s="78">
        <f t="shared" si="120"/>
        <v>788.7793999999999</v>
      </c>
      <c r="G747" s="97" t="s">
        <v>288</v>
      </c>
    </row>
    <row r="748" spans="1:7">
      <c r="A748" s="94">
        <v>15</v>
      </c>
      <c r="B748" s="114" t="s">
        <v>273</v>
      </c>
      <c r="C748" s="115">
        <v>1</v>
      </c>
      <c r="D748" s="78">
        <v>174.56</v>
      </c>
      <c r="E748" s="78">
        <f t="shared" si="119"/>
        <v>174.56</v>
      </c>
      <c r="F748" s="78">
        <f t="shared" si="120"/>
        <v>199.34751999999997</v>
      </c>
      <c r="G748" s="97" t="s">
        <v>274</v>
      </c>
    </row>
    <row r="749" spans="1:7">
      <c r="A749" s="94">
        <v>16</v>
      </c>
      <c r="B749" s="114" t="s">
        <v>211</v>
      </c>
      <c r="C749" s="115">
        <v>7</v>
      </c>
      <c r="D749" s="78">
        <v>103.2</v>
      </c>
      <c r="E749" s="78">
        <f t="shared" si="119"/>
        <v>722.4</v>
      </c>
      <c r="F749" s="78">
        <f t="shared" si="120"/>
        <v>824.98079999999993</v>
      </c>
      <c r="G749" s="97" t="s">
        <v>212</v>
      </c>
    </row>
    <row r="750" spans="1:7">
      <c r="A750" s="94">
        <v>17</v>
      </c>
      <c r="B750" s="114" t="s">
        <v>209</v>
      </c>
      <c r="C750" s="115">
        <v>7</v>
      </c>
      <c r="D750" s="78">
        <v>205.26</v>
      </c>
      <c r="E750" s="78">
        <f t="shared" si="119"/>
        <v>1436.82</v>
      </c>
      <c r="F750" s="78">
        <f t="shared" si="120"/>
        <v>1640.8484399999998</v>
      </c>
      <c r="G750" s="97" t="s">
        <v>210</v>
      </c>
    </row>
    <row r="751" spans="1:7">
      <c r="A751" s="94">
        <v>18</v>
      </c>
      <c r="B751" s="114" t="s">
        <v>277</v>
      </c>
      <c r="C751" s="115">
        <v>1</v>
      </c>
      <c r="D751" s="78">
        <v>235.5</v>
      </c>
      <c r="E751" s="78">
        <f t="shared" si="119"/>
        <v>235.5</v>
      </c>
      <c r="F751" s="78">
        <f t="shared" si="120"/>
        <v>268.94099999999997</v>
      </c>
      <c r="G751" s="97" t="s">
        <v>278</v>
      </c>
    </row>
    <row r="752" spans="1:7">
      <c r="A752" s="94">
        <v>19</v>
      </c>
      <c r="B752" s="114" t="s">
        <v>279</v>
      </c>
      <c r="C752" s="115">
        <v>1</v>
      </c>
      <c r="D752" s="78">
        <v>40.799999999999997</v>
      </c>
      <c r="E752" s="78">
        <f t="shared" si="119"/>
        <v>40.799999999999997</v>
      </c>
      <c r="F752" s="78">
        <f t="shared" si="120"/>
        <v>46.593599999999995</v>
      </c>
      <c r="G752" s="97" t="s">
        <v>280</v>
      </c>
    </row>
    <row r="753" spans="1:8">
      <c r="A753" s="94">
        <v>20</v>
      </c>
      <c r="B753" s="114" t="s">
        <v>281</v>
      </c>
      <c r="C753" s="115">
        <v>1</v>
      </c>
      <c r="D753" s="78">
        <v>93</v>
      </c>
      <c r="E753" s="78">
        <f t="shared" si="119"/>
        <v>93</v>
      </c>
      <c r="F753" s="78">
        <f t="shared" si="120"/>
        <v>106.20599999999999</v>
      </c>
      <c r="G753" s="97" t="s">
        <v>282</v>
      </c>
    </row>
    <row r="754" spans="1:8">
      <c r="A754" s="94">
        <v>21</v>
      </c>
      <c r="B754" s="114" t="s">
        <v>283</v>
      </c>
      <c r="C754" s="115">
        <v>1</v>
      </c>
      <c r="D754" s="78">
        <v>124.5</v>
      </c>
      <c r="E754" s="78">
        <f t="shared" si="119"/>
        <v>124.5</v>
      </c>
      <c r="F754" s="78">
        <f t="shared" si="120"/>
        <v>142.179</v>
      </c>
      <c r="G754" s="97" t="s">
        <v>284</v>
      </c>
    </row>
    <row r="755" spans="1:8">
      <c r="A755" s="94">
        <v>22</v>
      </c>
      <c r="B755" s="114" t="s">
        <v>285</v>
      </c>
      <c r="C755" s="115">
        <v>1</v>
      </c>
      <c r="D755" s="78">
        <v>73.5</v>
      </c>
      <c r="E755" s="78">
        <f t="shared" si="119"/>
        <v>73.5</v>
      </c>
      <c r="F755" s="78">
        <f t="shared" si="120"/>
        <v>83.936999999999998</v>
      </c>
      <c r="G755" s="97" t="s">
        <v>286</v>
      </c>
    </row>
    <row r="756" spans="1:8">
      <c r="A756" s="94">
        <v>23</v>
      </c>
      <c r="B756" s="114" t="s">
        <v>275</v>
      </c>
      <c r="C756" s="115">
        <v>1</v>
      </c>
      <c r="D756" s="78">
        <v>204.32</v>
      </c>
      <c r="E756" s="78">
        <f t="shared" si="119"/>
        <v>204.32</v>
      </c>
      <c r="F756" s="78">
        <f t="shared" si="120"/>
        <v>233.33343999999997</v>
      </c>
      <c r="G756" s="97" t="s">
        <v>276</v>
      </c>
    </row>
    <row r="757" spans="1:8">
      <c r="A757" s="94">
        <v>24</v>
      </c>
      <c r="B757" s="114" t="s">
        <v>215</v>
      </c>
      <c r="C757" s="115">
        <v>4</v>
      </c>
      <c r="D757" s="78">
        <v>1626</v>
      </c>
      <c r="E757" s="78">
        <f t="shared" si="119"/>
        <v>6504</v>
      </c>
      <c r="F757" s="78">
        <f t="shared" si="120"/>
        <v>7427.5679999999993</v>
      </c>
      <c r="G757" s="97" t="s">
        <v>216</v>
      </c>
    </row>
    <row r="758" spans="1:8">
      <c r="A758" s="94">
        <v>25</v>
      </c>
      <c r="B758" s="114" t="s">
        <v>224</v>
      </c>
      <c r="C758" s="115">
        <v>3</v>
      </c>
      <c r="D758" s="78">
        <v>183</v>
      </c>
      <c r="E758" s="78">
        <f t="shared" si="119"/>
        <v>549</v>
      </c>
      <c r="F758" s="78">
        <f t="shared" si="120"/>
        <v>626.95799999999997</v>
      </c>
      <c r="G758" s="97" t="s">
        <v>225</v>
      </c>
    </row>
    <row r="759" spans="1:8">
      <c r="A759" s="94"/>
      <c r="B759" s="114" t="s">
        <v>1027</v>
      </c>
      <c r="C759" s="115">
        <v>1</v>
      </c>
      <c r="D759" s="78">
        <v>1200</v>
      </c>
      <c r="E759" s="78">
        <f t="shared" si="119"/>
        <v>1200</v>
      </c>
      <c r="F759" s="78">
        <f t="shared" si="120"/>
        <v>1370.3999999999999</v>
      </c>
      <c r="G759" s="97"/>
    </row>
    <row r="760" spans="1:8">
      <c r="A760" s="94">
        <v>26</v>
      </c>
      <c r="B760" s="114" t="s">
        <v>403</v>
      </c>
      <c r="C760" s="115">
        <v>1</v>
      </c>
      <c r="D760" s="78">
        <v>41793</v>
      </c>
      <c r="E760" s="78">
        <f t="shared" si="119"/>
        <v>41793</v>
      </c>
      <c r="F760" s="78">
        <f t="shared" si="120"/>
        <v>47727.605999999992</v>
      </c>
      <c r="G760" s="97" t="s">
        <v>204</v>
      </c>
    </row>
    <row r="761" spans="1:8">
      <c r="A761" s="94">
        <v>27</v>
      </c>
      <c r="B761" s="114" t="s">
        <v>393</v>
      </c>
      <c r="C761" s="115">
        <v>1</v>
      </c>
      <c r="D761" s="78">
        <v>11421</v>
      </c>
      <c r="E761" s="78">
        <f t="shared" si="119"/>
        <v>11421</v>
      </c>
      <c r="F761" s="78">
        <f t="shared" si="120"/>
        <v>13042.781999999999</v>
      </c>
      <c r="G761" s="97" t="s">
        <v>204</v>
      </c>
    </row>
    <row r="762" spans="1:8">
      <c r="A762" s="94">
        <v>28</v>
      </c>
      <c r="B762" s="114" t="s">
        <v>931</v>
      </c>
      <c r="C762" s="115">
        <v>1</v>
      </c>
      <c r="D762" s="78">
        <v>15333</v>
      </c>
      <c r="E762" s="78">
        <f t="shared" si="119"/>
        <v>15333</v>
      </c>
      <c r="F762" s="78">
        <f t="shared" si="120"/>
        <v>17510.286</v>
      </c>
      <c r="G762" s="97" t="s">
        <v>204</v>
      </c>
    </row>
    <row r="763" spans="1:8">
      <c r="A763" s="94">
        <v>29</v>
      </c>
      <c r="B763" s="114" t="s">
        <v>394</v>
      </c>
      <c r="C763" s="115">
        <v>1</v>
      </c>
      <c r="D763" s="78">
        <v>585</v>
      </c>
      <c r="E763" s="78">
        <f t="shared" si="119"/>
        <v>585</v>
      </c>
      <c r="F763" s="78">
        <f t="shared" si="120"/>
        <v>668.06999999999994</v>
      </c>
      <c r="G763" s="97" t="s">
        <v>204</v>
      </c>
    </row>
    <row r="764" spans="1:8">
      <c r="A764" s="94">
        <v>30</v>
      </c>
      <c r="B764" s="114" t="s">
        <v>395</v>
      </c>
      <c r="C764" s="115">
        <v>1</v>
      </c>
      <c r="D764" s="78">
        <v>564</v>
      </c>
      <c r="E764" s="78">
        <f t="shared" si="119"/>
        <v>564</v>
      </c>
      <c r="F764" s="78">
        <f t="shared" si="120"/>
        <v>644.08799999999997</v>
      </c>
      <c r="G764" s="97" t="s">
        <v>204</v>
      </c>
    </row>
    <row r="765" spans="1:8">
      <c r="A765" s="94">
        <v>31</v>
      </c>
      <c r="B765" s="114" t="s">
        <v>205</v>
      </c>
      <c r="C765" s="115">
        <v>4</v>
      </c>
      <c r="D765" s="78">
        <v>26.53</v>
      </c>
      <c r="E765" s="78">
        <f t="shared" si="119"/>
        <v>106.12</v>
      </c>
      <c r="F765" s="78">
        <f t="shared" si="120"/>
        <v>121.18903999999999</v>
      </c>
      <c r="G765" s="97" t="s">
        <v>206</v>
      </c>
    </row>
    <row r="766" spans="1:8">
      <c r="A766" s="94">
        <v>32</v>
      </c>
      <c r="B766" s="114" t="s">
        <v>404</v>
      </c>
      <c r="C766" s="115">
        <v>1</v>
      </c>
      <c r="D766" s="78">
        <v>1824</v>
      </c>
      <c r="E766" s="78">
        <f t="shared" si="119"/>
        <v>1824</v>
      </c>
      <c r="F766" s="78">
        <f t="shared" si="120"/>
        <v>2083.0079999999998</v>
      </c>
      <c r="G766" s="97" t="s">
        <v>405</v>
      </c>
    </row>
    <row r="767" spans="1:8">
      <c r="A767" s="94">
        <v>33</v>
      </c>
      <c r="B767" s="116" t="s">
        <v>217</v>
      </c>
      <c r="C767" s="117">
        <v>1</v>
      </c>
      <c r="D767" s="87">
        <v>183</v>
      </c>
      <c r="E767" s="87">
        <f t="shared" si="119"/>
        <v>183</v>
      </c>
      <c r="F767" s="87">
        <f t="shared" si="120"/>
        <v>208.98599999999999</v>
      </c>
      <c r="G767" s="98" t="s">
        <v>218</v>
      </c>
    </row>
    <row r="768" spans="1:8">
      <c r="A768" s="93"/>
      <c r="B768" s="80" t="s">
        <v>406</v>
      </c>
      <c r="C768" s="81"/>
      <c r="D768" s="82" t="s">
        <v>228</v>
      </c>
      <c r="E768" s="83">
        <f>SUM(E769:E802)</f>
        <v>125803.03</v>
      </c>
      <c r="F768" s="83">
        <f t="shared" ref="F768:H768" si="122">SUM(F769:F802)</f>
        <v>143667.06026</v>
      </c>
      <c r="G768" s="83">
        <f t="shared" si="122"/>
        <v>0</v>
      </c>
      <c r="H768" s="83">
        <f t="shared" si="122"/>
        <v>0</v>
      </c>
    </row>
    <row r="769" spans="1:7">
      <c r="A769" s="94">
        <v>1</v>
      </c>
      <c r="B769" s="114" t="s">
        <v>399</v>
      </c>
      <c r="C769" s="115">
        <v>1</v>
      </c>
      <c r="D769" s="78">
        <v>12048.9</v>
      </c>
      <c r="E769" s="78">
        <f t="shared" ref="E769:E802" si="123">(C769*D769)</f>
        <v>12048.9</v>
      </c>
      <c r="F769" s="78">
        <f t="shared" ref="F769:F802" si="124">(E769*1.142)</f>
        <v>13759.843799999999</v>
      </c>
      <c r="G769" s="97" t="s">
        <v>400</v>
      </c>
    </row>
    <row r="770" spans="1:7">
      <c r="A770" s="94">
        <v>2</v>
      </c>
      <c r="B770" s="114" t="s">
        <v>385</v>
      </c>
      <c r="C770" s="115">
        <v>1</v>
      </c>
      <c r="D770" s="78">
        <v>1059.75</v>
      </c>
      <c r="E770" s="78">
        <f t="shared" si="123"/>
        <v>1059.75</v>
      </c>
      <c r="F770" s="78">
        <f t="shared" si="124"/>
        <v>1210.2344999999998</v>
      </c>
      <c r="G770" s="97" t="s">
        <v>386</v>
      </c>
    </row>
    <row r="771" spans="1:7">
      <c r="A771" s="94">
        <v>3</v>
      </c>
      <c r="B771" s="114" t="s">
        <v>387</v>
      </c>
      <c r="C771" s="115">
        <v>1</v>
      </c>
      <c r="D771" s="78">
        <v>412.89</v>
      </c>
      <c r="E771" s="78">
        <f t="shared" si="123"/>
        <v>412.89</v>
      </c>
      <c r="F771" s="78">
        <f t="shared" si="124"/>
        <v>471.52037999999993</v>
      </c>
      <c r="G771" s="97" t="s">
        <v>388</v>
      </c>
    </row>
    <row r="772" spans="1:7">
      <c r="A772" s="94">
        <v>4</v>
      </c>
      <c r="B772" s="114" t="s">
        <v>258</v>
      </c>
      <c r="C772" s="115">
        <v>1</v>
      </c>
      <c r="D772" s="78">
        <v>1740</v>
      </c>
      <c r="E772" s="78">
        <f t="shared" si="123"/>
        <v>1740</v>
      </c>
      <c r="F772" s="78">
        <f t="shared" si="124"/>
        <v>1987.08</v>
      </c>
      <c r="G772" s="97" t="s">
        <v>259</v>
      </c>
    </row>
    <row r="773" spans="1:7">
      <c r="A773" s="94">
        <v>5</v>
      </c>
      <c r="B773" s="114" t="s">
        <v>260</v>
      </c>
      <c r="C773" s="115">
        <v>1</v>
      </c>
      <c r="D773" s="78">
        <v>497.28</v>
      </c>
      <c r="E773" s="78">
        <f t="shared" si="123"/>
        <v>497.28</v>
      </c>
      <c r="F773" s="78">
        <f t="shared" si="124"/>
        <v>567.89375999999993</v>
      </c>
      <c r="G773" s="97" t="s">
        <v>261</v>
      </c>
    </row>
    <row r="774" spans="1:7">
      <c r="A774" s="94">
        <v>6</v>
      </c>
      <c r="B774" s="114" t="s">
        <v>330</v>
      </c>
      <c r="C774" s="115">
        <v>1</v>
      </c>
      <c r="D774" s="78">
        <v>11287.41</v>
      </c>
      <c r="E774" s="78">
        <f t="shared" si="123"/>
        <v>11287.41</v>
      </c>
      <c r="F774" s="78">
        <f t="shared" si="124"/>
        <v>12890.22222</v>
      </c>
      <c r="G774" s="97" t="s">
        <v>331</v>
      </c>
    </row>
    <row r="775" spans="1:7">
      <c r="A775" s="94">
        <v>7</v>
      </c>
      <c r="B775" s="114" t="s">
        <v>937</v>
      </c>
      <c r="C775" s="115">
        <v>1</v>
      </c>
      <c r="D775" s="78">
        <v>1500</v>
      </c>
      <c r="E775" s="78">
        <f t="shared" ref="E775" si="125">(C775*D775)</f>
        <v>1500</v>
      </c>
      <c r="F775" s="78">
        <f t="shared" si="124"/>
        <v>1712.9999999999998</v>
      </c>
      <c r="G775" s="97"/>
    </row>
    <row r="776" spans="1:7">
      <c r="A776" s="94">
        <v>8</v>
      </c>
      <c r="B776" s="114" t="s">
        <v>391</v>
      </c>
      <c r="C776" s="115">
        <v>1</v>
      </c>
      <c r="D776" s="78">
        <v>5421</v>
      </c>
      <c r="E776" s="78">
        <f t="shared" si="123"/>
        <v>5421</v>
      </c>
      <c r="F776" s="78">
        <f t="shared" si="124"/>
        <v>6190.7819999999992</v>
      </c>
      <c r="G776" s="97" t="s">
        <v>204</v>
      </c>
    </row>
    <row r="777" spans="1:7">
      <c r="A777" s="94">
        <v>9</v>
      </c>
      <c r="B777" s="114" t="s">
        <v>265</v>
      </c>
      <c r="C777" s="115">
        <v>1</v>
      </c>
      <c r="D777" s="78">
        <v>1176</v>
      </c>
      <c r="E777" s="78">
        <f t="shared" si="123"/>
        <v>1176</v>
      </c>
      <c r="F777" s="78">
        <f t="shared" si="124"/>
        <v>1342.992</v>
      </c>
      <c r="G777" s="97" t="s">
        <v>204</v>
      </c>
    </row>
    <row r="778" spans="1:7">
      <c r="A778" s="94">
        <v>10</v>
      </c>
      <c r="B778" s="114" t="s">
        <v>389</v>
      </c>
      <c r="C778" s="115">
        <v>1</v>
      </c>
      <c r="D778" s="78">
        <v>1051.6400000000001</v>
      </c>
      <c r="E778" s="78">
        <f t="shared" si="123"/>
        <v>1051.6400000000001</v>
      </c>
      <c r="F778" s="78">
        <f t="shared" si="124"/>
        <v>1200.97288</v>
      </c>
      <c r="G778" s="97" t="s">
        <v>390</v>
      </c>
    </row>
    <row r="779" spans="1:7">
      <c r="A779" s="94">
        <v>11</v>
      </c>
      <c r="B779" s="114" t="s">
        <v>396</v>
      </c>
      <c r="C779" s="115">
        <v>1</v>
      </c>
      <c r="D779" s="78">
        <v>1601.95</v>
      </c>
      <c r="E779" s="78">
        <f t="shared" si="123"/>
        <v>1601.95</v>
      </c>
      <c r="F779" s="78">
        <f t="shared" si="124"/>
        <v>1829.4268999999999</v>
      </c>
      <c r="G779" s="97" t="s">
        <v>397</v>
      </c>
    </row>
    <row r="780" spans="1:7">
      <c r="A780" s="94"/>
      <c r="B780" s="114" t="s">
        <v>1027</v>
      </c>
      <c r="C780" s="115">
        <v>1</v>
      </c>
      <c r="D780" s="78">
        <v>1200</v>
      </c>
      <c r="E780" s="78">
        <f t="shared" si="123"/>
        <v>1200</v>
      </c>
      <c r="F780" s="78">
        <f t="shared" si="124"/>
        <v>1370.3999999999999</v>
      </c>
      <c r="G780" s="97"/>
    </row>
    <row r="781" spans="1:7">
      <c r="A781" s="94">
        <v>12</v>
      </c>
      <c r="B781" s="114" t="s">
        <v>403</v>
      </c>
      <c r="C781" s="115">
        <v>1</v>
      </c>
      <c r="D781" s="78">
        <v>41793</v>
      </c>
      <c r="E781" s="78">
        <f t="shared" si="123"/>
        <v>41793</v>
      </c>
      <c r="F781" s="78">
        <f t="shared" si="124"/>
        <v>47727.605999999992</v>
      </c>
      <c r="G781" s="97" t="s">
        <v>204</v>
      </c>
    </row>
    <row r="782" spans="1:7">
      <c r="A782" s="94">
        <v>13</v>
      </c>
      <c r="B782" s="114" t="s">
        <v>393</v>
      </c>
      <c r="C782" s="115">
        <v>1</v>
      </c>
      <c r="D782" s="78">
        <v>11421</v>
      </c>
      <c r="E782" s="78">
        <f t="shared" si="123"/>
        <v>11421</v>
      </c>
      <c r="F782" s="78">
        <f t="shared" si="124"/>
        <v>13042.781999999999</v>
      </c>
      <c r="G782" s="97" t="s">
        <v>204</v>
      </c>
    </row>
    <row r="783" spans="1:7">
      <c r="A783" s="94">
        <v>14</v>
      </c>
      <c r="B783" s="114" t="s">
        <v>931</v>
      </c>
      <c r="C783" s="115">
        <v>1</v>
      </c>
      <c r="D783" s="78">
        <v>15333</v>
      </c>
      <c r="E783" s="78">
        <f t="shared" si="123"/>
        <v>15333</v>
      </c>
      <c r="F783" s="78">
        <f t="shared" si="124"/>
        <v>17510.286</v>
      </c>
      <c r="G783" s="97" t="s">
        <v>204</v>
      </c>
    </row>
    <row r="784" spans="1:7">
      <c r="A784" s="94">
        <v>15</v>
      </c>
      <c r="B784" s="114" t="s">
        <v>394</v>
      </c>
      <c r="C784" s="115">
        <v>1</v>
      </c>
      <c r="D784" s="78">
        <v>585</v>
      </c>
      <c r="E784" s="78">
        <f t="shared" si="123"/>
        <v>585</v>
      </c>
      <c r="F784" s="78">
        <f t="shared" si="124"/>
        <v>668.06999999999994</v>
      </c>
      <c r="G784" s="97" t="s">
        <v>204</v>
      </c>
    </row>
    <row r="785" spans="1:7">
      <c r="A785" s="94">
        <v>16</v>
      </c>
      <c r="B785" s="114" t="s">
        <v>395</v>
      </c>
      <c r="C785" s="115">
        <v>1</v>
      </c>
      <c r="D785" s="78">
        <v>564</v>
      </c>
      <c r="E785" s="78">
        <f t="shared" si="123"/>
        <v>564</v>
      </c>
      <c r="F785" s="78">
        <f t="shared" si="124"/>
        <v>644.08799999999997</v>
      </c>
      <c r="G785" s="97" t="s">
        <v>204</v>
      </c>
    </row>
    <row r="786" spans="1:7">
      <c r="A786" s="94">
        <v>17</v>
      </c>
      <c r="B786" s="114" t="s">
        <v>269</v>
      </c>
      <c r="C786" s="115">
        <v>14</v>
      </c>
      <c r="D786" s="78">
        <v>233.73</v>
      </c>
      <c r="E786" s="78">
        <f t="shared" si="123"/>
        <v>3272.22</v>
      </c>
      <c r="F786" s="78">
        <f t="shared" si="124"/>
        <v>3736.8752399999994</v>
      </c>
      <c r="G786" s="97" t="s">
        <v>270</v>
      </c>
    </row>
    <row r="787" spans="1:7">
      <c r="A787" s="94">
        <v>18</v>
      </c>
      <c r="B787" s="114" t="s">
        <v>271</v>
      </c>
      <c r="C787" s="115">
        <v>7</v>
      </c>
      <c r="D787" s="78">
        <v>125.11</v>
      </c>
      <c r="E787" s="78">
        <f t="shared" si="123"/>
        <v>875.77</v>
      </c>
      <c r="F787" s="78">
        <f t="shared" si="124"/>
        <v>1000.1293399999998</v>
      </c>
      <c r="G787" s="97" t="s">
        <v>272</v>
      </c>
    </row>
    <row r="788" spans="1:7">
      <c r="A788" s="94">
        <v>19</v>
      </c>
      <c r="B788" s="114" t="s">
        <v>287</v>
      </c>
      <c r="C788" s="115">
        <v>5</v>
      </c>
      <c r="D788" s="78">
        <v>138.13999999999999</v>
      </c>
      <c r="E788" s="78">
        <f t="shared" si="123"/>
        <v>690.69999999999993</v>
      </c>
      <c r="F788" s="78">
        <f t="shared" si="124"/>
        <v>788.7793999999999</v>
      </c>
      <c r="G788" s="97" t="s">
        <v>288</v>
      </c>
    </row>
    <row r="789" spans="1:7">
      <c r="A789" s="94">
        <v>20</v>
      </c>
      <c r="B789" s="114" t="s">
        <v>273</v>
      </c>
      <c r="C789" s="115">
        <v>1</v>
      </c>
      <c r="D789" s="78">
        <v>174.56</v>
      </c>
      <c r="E789" s="78">
        <f t="shared" si="123"/>
        <v>174.56</v>
      </c>
      <c r="F789" s="78">
        <f t="shared" si="124"/>
        <v>199.34751999999997</v>
      </c>
      <c r="G789" s="97" t="s">
        <v>274</v>
      </c>
    </row>
    <row r="790" spans="1:7">
      <c r="A790" s="94">
        <v>21</v>
      </c>
      <c r="B790" s="114" t="s">
        <v>211</v>
      </c>
      <c r="C790" s="115">
        <v>7</v>
      </c>
      <c r="D790" s="78">
        <v>103.2</v>
      </c>
      <c r="E790" s="78">
        <f t="shared" si="123"/>
        <v>722.4</v>
      </c>
      <c r="F790" s="78">
        <f t="shared" si="124"/>
        <v>824.98079999999993</v>
      </c>
      <c r="G790" s="97" t="s">
        <v>212</v>
      </c>
    </row>
    <row r="791" spans="1:7">
      <c r="A791" s="94">
        <v>22</v>
      </c>
      <c r="B791" s="114" t="s">
        <v>209</v>
      </c>
      <c r="C791" s="115">
        <v>7</v>
      </c>
      <c r="D791" s="78">
        <v>205.26</v>
      </c>
      <c r="E791" s="78">
        <f t="shared" si="123"/>
        <v>1436.82</v>
      </c>
      <c r="F791" s="78">
        <f t="shared" si="124"/>
        <v>1640.8484399999998</v>
      </c>
      <c r="G791" s="97" t="s">
        <v>210</v>
      </c>
    </row>
    <row r="792" spans="1:7">
      <c r="A792" s="94">
        <v>23</v>
      </c>
      <c r="B792" s="114" t="s">
        <v>277</v>
      </c>
      <c r="C792" s="115">
        <v>1</v>
      </c>
      <c r="D792" s="78">
        <v>235.5</v>
      </c>
      <c r="E792" s="78">
        <f t="shared" si="123"/>
        <v>235.5</v>
      </c>
      <c r="F792" s="78">
        <f t="shared" si="124"/>
        <v>268.94099999999997</v>
      </c>
      <c r="G792" s="97" t="s">
        <v>278</v>
      </c>
    </row>
    <row r="793" spans="1:7">
      <c r="A793" s="94">
        <v>24</v>
      </c>
      <c r="B793" s="114" t="s">
        <v>279</v>
      </c>
      <c r="C793" s="115">
        <v>1</v>
      </c>
      <c r="D793" s="78">
        <v>40.799999999999997</v>
      </c>
      <c r="E793" s="78">
        <f t="shared" si="123"/>
        <v>40.799999999999997</v>
      </c>
      <c r="F793" s="78">
        <f t="shared" si="124"/>
        <v>46.593599999999995</v>
      </c>
      <c r="G793" s="97" t="s">
        <v>280</v>
      </c>
    </row>
    <row r="794" spans="1:7">
      <c r="A794" s="94">
        <v>25</v>
      </c>
      <c r="B794" s="114" t="s">
        <v>281</v>
      </c>
      <c r="C794" s="115">
        <v>1</v>
      </c>
      <c r="D794" s="78">
        <v>93</v>
      </c>
      <c r="E794" s="78">
        <f t="shared" si="123"/>
        <v>93</v>
      </c>
      <c r="F794" s="78">
        <f t="shared" si="124"/>
        <v>106.20599999999999</v>
      </c>
      <c r="G794" s="97" t="s">
        <v>282</v>
      </c>
    </row>
    <row r="795" spans="1:7">
      <c r="A795" s="94">
        <v>26</v>
      </c>
      <c r="B795" s="114" t="s">
        <v>283</v>
      </c>
      <c r="C795" s="115">
        <v>1</v>
      </c>
      <c r="D795" s="78">
        <v>124.5</v>
      </c>
      <c r="E795" s="78">
        <f t="shared" si="123"/>
        <v>124.5</v>
      </c>
      <c r="F795" s="78">
        <f t="shared" si="124"/>
        <v>142.179</v>
      </c>
      <c r="G795" s="97" t="s">
        <v>284</v>
      </c>
    </row>
    <row r="796" spans="1:7">
      <c r="A796" s="94">
        <v>27</v>
      </c>
      <c r="B796" s="114" t="s">
        <v>285</v>
      </c>
      <c r="C796" s="115">
        <v>1</v>
      </c>
      <c r="D796" s="78">
        <v>73.5</v>
      </c>
      <c r="E796" s="78">
        <f t="shared" si="123"/>
        <v>73.5</v>
      </c>
      <c r="F796" s="78">
        <f t="shared" si="124"/>
        <v>83.936999999999998</v>
      </c>
      <c r="G796" s="97" t="s">
        <v>286</v>
      </c>
    </row>
    <row r="797" spans="1:7">
      <c r="A797" s="94">
        <v>28</v>
      </c>
      <c r="B797" s="114" t="s">
        <v>275</v>
      </c>
      <c r="C797" s="115">
        <v>1</v>
      </c>
      <c r="D797" s="78">
        <v>204.32</v>
      </c>
      <c r="E797" s="78">
        <f t="shared" si="123"/>
        <v>204.32</v>
      </c>
      <c r="F797" s="78">
        <f t="shared" si="124"/>
        <v>233.33343999999997</v>
      </c>
      <c r="G797" s="97" t="s">
        <v>276</v>
      </c>
    </row>
    <row r="798" spans="1:7">
      <c r="A798" s="94">
        <v>29</v>
      </c>
      <c r="B798" s="114" t="s">
        <v>215</v>
      </c>
      <c r="C798" s="115">
        <v>4</v>
      </c>
      <c r="D798" s="78">
        <v>1626</v>
      </c>
      <c r="E798" s="78">
        <f t="shared" si="123"/>
        <v>6504</v>
      </c>
      <c r="F798" s="78">
        <f t="shared" si="124"/>
        <v>7427.5679999999993</v>
      </c>
      <c r="G798" s="97" t="s">
        <v>216</v>
      </c>
    </row>
    <row r="799" spans="1:7">
      <c r="A799" s="94">
        <v>30</v>
      </c>
      <c r="B799" s="114" t="s">
        <v>224</v>
      </c>
      <c r="C799" s="115">
        <v>3</v>
      </c>
      <c r="D799" s="78">
        <v>183</v>
      </c>
      <c r="E799" s="78">
        <f t="shared" si="123"/>
        <v>549</v>
      </c>
      <c r="F799" s="78">
        <f t="shared" si="124"/>
        <v>626.95799999999997</v>
      </c>
      <c r="G799" s="97" t="s">
        <v>225</v>
      </c>
    </row>
    <row r="800" spans="1:7">
      <c r="A800" s="94">
        <v>31</v>
      </c>
      <c r="B800" s="114" t="s">
        <v>404</v>
      </c>
      <c r="C800" s="115">
        <v>1</v>
      </c>
      <c r="D800" s="78">
        <v>1824</v>
      </c>
      <c r="E800" s="78">
        <f t="shared" si="123"/>
        <v>1824</v>
      </c>
      <c r="F800" s="78">
        <f t="shared" si="124"/>
        <v>2083.0079999999998</v>
      </c>
      <c r="G800" s="97" t="s">
        <v>405</v>
      </c>
    </row>
    <row r="801" spans="1:8">
      <c r="A801" s="94">
        <v>32</v>
      </c>
      <c r="B801" s="114" t="s">
        <v>217</v>
      </c>
      <c r="C801" s="115">
        <v>1</v>
      </c>
      <c r="D801" s="78">
        <v>183</v>
      </c>
      <c r="E801" s="78">
        <f t="shared" si="123"/>
        <v>183</v>
      </c>
      <c r="F801" s="78">
        <f t="shared" si="124"/>
        <v>208.98599999999999</v>
      </c>
      <c r="G801" s="97" t="s">
        <v>218</v>
      </c>
    </row>
    <row r="802" spans="1:8">
      <c r="A802" s="94">
        <v>33</v>
      </c>
      <c r="B802" s="116" t="s">
        <v>205</v>
      </c>
      <c r="C802" s="117">
        <v>4</v>
      </c>
      <c r="D802" s="87">
        <v>26.53</v>
      </c>
      <c r="E802" s="87">
        <f t="shared" si="123"/>
        <v>106.12</v>
      </c>
      <c r="F802" s="87">
        <f t="shared" si="124"/>
        <v>121.18903999999999</v>
      </c>
      <c r="G802" s="98" t="s">
        <v>206</v>
      </c>
    </row>
    <row r="803" spans="1:8">
      <c r="A803" s="93"/>
      <c r="B803" s="80" t="s">
        <v>407</v>
      </c>
      <c r="C803" s="81"/>
      <c r="D803" s="82" t="s">
        <v>228</v>
      </c>
      <c r="E803" s="83">
        <f>SUM(E804:E837)</f>
        <v>125803.03</v>
      </c>
      <c r="F803" s="83">
        <f t="shared" ref="F803:H803" si="126">SUM(F804:F837)</f>
        <v>143667.06026</v>
      </c>
      <c r="G803" s="83">
        <f t="shared" si="126"/>
        <v>0</v>
      </c>
      <c r="H803" s="83">
        <f t="shared" si="126"/>
        <v>0</v>
      </c>
    </row>
    <row r="804" spans="1:8">
      <c r="A804" s="94">
        <v>1</v>
      </c>
      <c r="B804" s="114" t="s">
        <v>399</v>
      </c>
      <c r="C804" s="115">
        <v>1</v>
      </c>
      <c r="D804" s="78">
        <v>12048.9</v>
      </c>
      <c r="E804" s="78">
        <f t="shared" ref="E804:E837" si="127">(C804*D804)</f>
        <v>12048.9</v>
      </c>
      <c r="F804" s="78">
        <f t="shared" ref="F804:F837" si="128">(E804*1.142)</f>
        <v>13759.843799999999</v>
      </c>
      <c r="G804" s="97" t="s">
        <v>400</v>
      </c>
    </row>
    <row r="805" spans="1:8">
      <c r="A805" s="94">
        <v>2</v>
      </c>
      <c r="B805" s="114" t="s">
        <v>385</v>
      </c>
      <c r="C805" s="115">
        <v>1</v>
      </c>
      <c r="D805" s="78">
        <v>1059.75</v>
      </c>
      <c r="E805" s="78">
        <f t="shared" si="127"/>
        <v>1059.75</v>
      </c>
      <c r="F805" s="78">
        <f t="shared" si="128"/>
        <v>1210.2344999999998</v>
      </c>
      <c r="G805" s="97" t="s">
        <v>386</v>
      </c>
    </row>
    <row r="806" spans="1:8">
      <c r="A806" s="94">
        <v>3</v>
      </c>
      <c r="B806" s="114" t="s">
        <v>387</v>
      </c>
      <c r="C806" s="115">
        <v>1</v>
      </c>
      <c r="D806" s="78">
        <v>412.89</v>
      </c>
      <c r="E806" s="78">
        <f t="shared" si="127"/>
        <v>412.89</v>
      </c>
      <c r="F806" s="78">
        <f t="shared" si="128"/>
        <v>471.52037999999993</v>
      </c>
      <c r="G806" s="97" t="s">
        <v>388</v>
      </c>
    </row>
    <row r="807" spans="1:8">
      <c r="A807" s="94">
        <v>4</v>
      </c>
      <c r="B807" s="114" t="s">
        <v>258</v>
      </c>
      <c r="C807" s="115">
        <v>1</v>
      </c>
      <c r="D807" s="78">
        <v>1740</v>
      </c>
      <c r="E807" s="78">
        <f t="shared" si="127"/>
        <v>1740</v>
      </c>
      <c r="F807" s="78">
        <f t="shared" si="128"/>
        <v>1987.08</v>
      </c>
      <c r="G807" s="97" t="s">
        <v>259</v>
      </c>
    </row>
    <row r="808" spans="1:8">
      <c r="A808" s="94">
        <v>5</v>
      </c>
      <c r="B808" s="114" t="s">
        <v>260</v>
      </c>
      <c r="C808" s="115">
        <v>1</v>
      </c>
      <c r="D808" s="78">
        <v>497.28</v>
      </c>
      <c r="E808" s="78">
        <f t="shared" si="127"/>
        <v>497.28</v>
      </c>
      <c r="F808" s="78">
        <f t="shared" si="128"/>
        <v>567.89375999999993</v>
      </c>
      <c r="G808" s="97" t="s">
        <v>261</v>
      </c>
    </row>
    <row r="809" spans="1:8">
      <c r="A809" s="94">
        <v>6</v>
      </c>
      <c r="B809" s="114" t="s">
        <v>330</v>
      </c>
      <c r="C809" s="115">
        <v>1</v>
      </c>
      <c r="D809" s="78">
        <v>11287.41</v>
      </c>
      <c r="E809" s="78">
        <f t="shared" si="127"/>
        <v>11287.41</v>
      </c>
      <c r="F809" s="78">
        <f t="shared" si="128"/>
        <v>12890.22222</v>
      </c>
      <c r="G809" s="97" t="s">
        <v>331</v>
      </c>
    </row>
    <row r="810" spans="1:8">
      <c r="A810" s="94">
        <v>7</v>
      </c>
      <c r="B810" s="114" t="s">
        <v>937</v>
      </c>
      <c r="C810" s="115">
        <v>1</v>
      </c>
      <c r="D810" s="78">
        <v>1500</v>
      </c>
      <c r="E810" s="78">
        <f t="shared" ref="E810" si="129">(C810*D810)</f>
        <v>1500</v>
      </c>
      <c r="F810" s="78">
        <f t="shared" si="128"/>
        <v>1712.9999999999998</v>
      </c>
      <c r="G810" s="97"/>
    </row>
    <row r="811" spans="1:8">
      <c r="A811" s="94">
        <v>8</v>
      </c>
      <c r="B811" s="114" t="s">
        <v>391</v>
      </c>
      <c r="C811" s="115">
        <v>1</v>
      </c>
      <c r="D811" s="78">
        <v>5421</v>
      </c>
      <c r="E811" s="78">
        <f t="shared" si="127"/>
        <v>5421</v>
      </c>
      <c r="F811" s="78">
        <f t="shared" si="128"/>
        <v>6190.7819999999992</v>
      </c>
      <c r="G811" s="97" t="s">
        <v>204</v>
      </c>
    </row>
    <row r="812" spans="1:8">
      <c r="A812" s="94">
        <v>9</v>
      </c>
      <c r="B812" s="114" t="s">
        <v>265</v>
      </c>
      <c r="C812" s="115">
        <v>1</v>
      </c>
      <c r="D812" s="78">
        <v>1176</v>
      </c>
      <c r="E812" s="78">
        <f t="shared" si="127"/>
        <v>1176</v>
      </c>
      <c r="F812" s="78">
        <f t="shared" si="128"/>
        <v>1342.992</v>
      </c>
      <c r="G812" s="97" t="s">
        <v>204</v>
      </c>
    </row>
    <row r="813" spans="1:8">
      <c r="A813" s="94">
        <v>10</v>
      </c>
      <c r="B813" s="114" t="s">
        <v>389</v>
      </c>
      <c r="C813" s="115">
        <v>1</v>
      </c>
      <c r="D813" s="78">
        <v>1051.6400000000001</v>
      </c>
      <c r="E813" s="78">
        <f t="shared" si="127"/>
        <v>1051.6400000000001</v>
      </c>
      <c r="F813" s="78">
        <f t="shared" si="128"/>
        <v>1200.97288</v>
      </c>
      <c r="G813" s="97" t="s">
        <v>390</v>
      </c>
    </row>
    <row r="814" spans="1:8">
      <c r="A814" s="94">
        <v>11</v>
      </c>
      <c r="B814" s="114" t="s">
        <v>396</v>
      </c>
      <c r="C814" s="115">
        <v>1</v>
      </c>
      <c r="D814" s="78">
        <v>1601.95</v>
      </c>
      <c r="E814" s="78">
        <f t="shared" si="127"/>
        <v>1601.95</v>
      </c>
      <c r="F814" s="78">
        <f t="shared" si="128"/>
        <v>1829.4268999999999</v>
      </c>
      <c r="G814" s="97" t="s">
        <v>397</v>
      </c>
    </row>
    <row r="815" spans="1:8">
      <c r="A815" s="94"/>
      <c r="B815" s="114" t="s">
        <v>1027</v>
      </c>
      <c r="C815" s="115">
        <v>1</v>
      </c>
      <c r="D815" s="78">
        <v>1200</v>
      </c>
      <c r="E815" s="78">
        <f t="shared" si="127"/>
        <v>1200</v>
      </c>
      <c r="F815" s="78">
        <f t="shared" si="128"/>
        <v>1370.3999999999999</v>
      </c>
      <c r="G815" s="97"/>
    </row>
    <row r="816" spans="1:8">
      <c r="A816" s="94">
        <v>12</v>
      </c>
      <c r="B816" s="114" t="s">
        <v>403</v>
      </c>
      <c r="C816" s="115">
        <v>1</v>
      </c>
      <c r="D816" s="78">
        <v>41793</v>
      </c>
      <c r="E816" s="78">
        <f t="shared" si="127"/>
        <v>41793</v>
      </c>
      <c r="F816" s="78">
        <f t="shared" si="128"/>
        <v>47727.605999999992</v>
      </c>
      <c r="G816" s="97" t="s">
        <v>204</v>
      </c>
    </row>
    <row r="817" spans="1:7">
      <c r="A817" s="94">
        <v>13</v>
      </c>
      <c r="B817" s="114" t="s">
        <v>393</v>
      </c>
      <c r="C817" s="115">
        <v>1</v>
      </c>
      <c r="D817" s="78">
        <v>11421</v>
      </c>
      <c r="E817" s="78">
        <f t="shared" si="127"/>
        <v>11421</v>
      </c>
      <c r="F817" s="78">
        <f t="shared" si="128"/>
        <v>13042.781999999999</v>
      </c>
      <c r="G817" s="97" t="s">
        <v>204</v>
      </c>
    </row>
    <row r="818" spans="1:7">
      <c r="A818" s="94">
        <v>14</v>
      </c>
      <c r="B818" s="114" t="s">
        <v>931</v>
      </c>
      <c r="C818" s="115">
        <v>1</v>
      </c>
      <c r="D818" s="78">
        <v>15333</v>
      </c>
      <c r="E818" s="78">
        <f t="shared" si="127"/>
        <v>15333</v>
      </c>
      <c r="F818" s="78">
        <f t="shared" si="128"/>
        <v>17510.286</v>
      </c>
      <c r="G818" s="97" t="s">
        <v>204</v>
      </c>
    </row>
    <row r="819" spans="1:7">
      <c r="A819" s="94">
        <v>15</v>
      </c>
      <c r="B819" s="114" t="s">
        <v>394</v>
      </c>
      <c r="C819" s="115">
        <v>1</v>
      </c>
      <c r="D819" s="78">
        <v>585</v>
      </c>
      <c r="E819" s="78">
        <f t="shared" si="127"/>
        <v>585</v>
      </c>
      <c r="F819" s="78">
        <f t="shared" si="128"/>
        <v>668.06999999999994</v>
      </c>
      <c r="G819" s="97" t="s">
        <v>204</v>
      </c>
    </row>
    <row r="820" spans="1:7">
      <c r="A820" s="94">
        <v>16</v>
      </c>
      <c r="B820" s="114" t="s">
        <v>395</v>
      </c>
      <c r="C820" s="115">
        <v>1</v>
      </c>
      <c r="D820" s="78">
        <v>564</v>
      </c>
      <c r="E820" s="78">
        <f t="shared" si="127"/>
        <v>564</v>
      </c>
      <c r="F820" s="78">
        <f t="shared" si="128"/>
        <v>644.08799999999997</v>
      </c>
      <c r="G820" s="97" t="s">
        <v>204</v>
      </c>
    </row>
    <row r="821" spans="1:7">
      <c r="A821" s="94">
        <v>17</v>
      </c>
      <c r="B821" s="114" t="s">
        <v>269</v>
      </c>
      <c r="C821" s="115">
        <v>14</v>
      </c>
      <c r="D821" s="78">
        <v>233.73</v>
      </c>
      <c r="E821" s="78">
        <f t="shared" si="127"/>
        <v>3272.22</v>
      </c>
      <c r="F821" s="78">
        <f t="shared" si="128"/>
        <v>3736.8752399999994</v>
      </c>
      <c r="G821" s="97" t="s">
        <v>270</v>
      </c>
    </row>
    <row r="822" spans="1:7">
      <c r="A822" s="94">
        <v>18</v>
      </c>
      <c r="B822" s="114" t="s">
        <v>271</v>
      </c>
      <c r="C822" s="115">
        <v>7</v>
      </c>
      <c r="D822" s="78">
        <v>125.11</v>
      </c>
      <c r="E822" s="78">
        <f t="shared" si="127"/>
        <v>875.77</v>
      </c>
      <c r="F822" s="78">
        <f t="shared" si="128"/>
        <v>1000.1293399999998</v>
      </c>
      <c r="G822" s="97" t="s">
        <v>272</v>
      </c>
    </row>
    <row r="823" spans="1:7">
      <c r="A823" s="94">
        <v>19</v>
      </c>
      <c r="B823" s="114" t="s">
        <v>287</v>
      </c>
      <c r="C823" s="115">
        <v>5</v>
      </c>
      <c r="D823" s="78">
        <v>138.13999999999999</v>
      </c>
      <c r="E823" s="78">
        <f t="shared" si="127"/>
        <v>690.69999999999993</v>
      </c>
      <c r="F823" s="78">
        <f t="shared" si="128"/>
        <v>788.7793999999999</v>
      </c>
      <c r="G823" s="97" t="s">
        <v>288</v>
      </c>
    </row>
    <row r="824" spans="1:7">
      <c r="A824" s="94">
        <v>20</v>
      </c>
      <c r="B824" s="114" t="s">
        <v>273</v>
      </c>
      <c r="C824" s="115">
        <v>1</v>
      </c>
      <c r="D824" s="78">
        <v>174.56</v>
      </c>
      <c r="E824" s="78">
        <f t="shared" si="127"/>
        <v>174.56</v>
      </c>
      <c r="F824" s="78">
        <f t="shared" si="128"/>
        <v>199.34751999999997</v>
      </c>
      <c r="G824" s="97" t="s">
        <v>274</v>
      </c>
    </row>
    <row r="825" spans="1:7">
      <c r="A825" s="94">
        <v>21</v>
      </c>
      <c r="B825" s="114" t="s">
        <v>211</v>
      </c>
      <c r="C825" s="115">
        <v>7</v>
      </c>
      <c r="D825" s="78">
        <v>103.2</v>
      </c>
      <c r="E825" s="78">
        <f t="shared" si="127"/>
        <v>722.4</v>
      </c>
      <c r="F825" s="78">
        <f t="shared" si="128"/>
        <v>824.98079999999993</v>
      </c>
      <c r="G825" s="97" t="s">
        <v>212</v>
      </c>
    </row>
    <row r="826" spans="1:7">
      <c r="A826" s="94">
        <v>22</v>
      </c>
      <c r="B826" s="114" t="s">
        <v>209</v>
      </c>
      <c r="C826" s="115">
        <v>7</v>
      </c>
      <c r="D826" s="78">
        <v>205.26</v>
      </c>
      <c r="E826" s="78">
        <f t="shared" si="127"/>
        <v>1436.82</v>
      </c>
      <c r="F826" s="78">
        <f t="shared" si="128"/>
        <v>1640.8484399999998</v>
      </c>
      <c r="G826" s="97" t="s">
        <v>210</v>
      </c>
    </row>
    <row r="827" spans="1:7">
      <c r="A827" s="94">
        <v>23</v>
      </c>
      <c r="B827" s="114" t="s">
        <v>277</v>
      </c>
      <c r="C827" s="115">
        <v>1</v>
      </c>
      <c r="D827" s="78">
        <v>235.5</v>
      </c>
      <c r="E827" s="78">
        <f t="shared" si="127"/>
        <v>235.5</v>
      </c>
      <c r="F827" s="78">
        <f t="shared" si="128"/>
        <v>268.94099999999997</v>
      </c>
      <c r="G827" s="97" t="s">
        <v>278</v>
      </c>
    </row>
    <row r="828" spans="1:7">
      <c r="A828" s="94">
        <v>24</v>
      </c>
      <c r="B828" s="114" t="s">
        <v>279</v>
      </c>
      <c r="C828" s="115">
        <v>1</v>
      </c>
      <c r="D828" s="78">
        <v>40.799999999999997</v>
      </c>
      <c r="E828" s="78">
        <f t="shared" si="127"/>
        <v>40.799999999999997</v>
      </c>
      <c r="F828" s="78">
        <f t="shared" si="128"/>
        <v>46.593599999999995</v>
      </c>
      <c r="G828" s="97" t="s">
        <v>280</v>
      </c>
    </row>
    <row r="829" spans="1:7">
      <c r="A829" s="94">
        <v>25</v>
      </c>
      <c r="B829" s="114" t="s">
        <v>281</v>
      </c>
      <c r="C829" s="115">
        <v>1</v>
      </c>
      <c r="D829" s="78">
        <v>93</v>
      </c>
      <c r="E829" s="78">
        <f t="shared" si="127"/>
        <v>93</v>
      </c>
      <c r="F829" s="78">
        <f t="shared" si="128"/>
        <v>106.20599999999999</v>
      </c>
      <c r="G829" s="97" t="s">
        <v>282</v>
      </c>
    </row>
    <row r="830" spans="1:7">
      <c r="A830" s="94">
        <v>26</v>
      </c>
      <c r="B830" s="114" t="s">
        <v>283</v>
      </c>
      <c r="C830" s="115">
        <v>1</v>
      </c>
      <c r="D830" s="78">
        <v>124.5</v>
      </c>
      <c r="E830" s="78">
        <f t="shared" si="127"/>
        <v>124.5</v>
      </c>
      <c r="F830" s="78">
        <f t="shared" si="128"/>
        <v>142.179</v>
      </c>
      <c r="G830" s="97" t="s">
        <v>284</v>
      </c>
    </row>
    <row r="831" spans="1:7">
      <c r="A831" s="94">
        <v>27</v>
      </c>
      <c r="B831" s="114" t="s">
        <v>285</v>
      </c>
      <c r="C831" s="115">
        <v>1</v>
      </c>
      <c r="D831" s="78">
        <v>73.5</v>
      </c>
      <c r="E831" s="78">
        <f t="shared" si="127"/>
        <v>73.5</v>
      </c>
      <c r="F831" s="78">
        <f t="shared" si="128"/>
        <v>83.936999999999998</v>
      </c>
      <c r="G831" s="97" t="s">
        <v>286</v>
      </c>
    </row>
    <row r="832" spans="1:7">
      <c r="A832" s="94">
        <v>28</v>
      </c>
      <c r="B832" s="114" t="s">
        <v>275</v>
      </c>
      <c r="C832" s="115">
        <v>1</v>
      </c>
      <c r="D832" s="78">
        <v>204.32</v>
      </c>
      <c r="E832" s="78">
        <f t="shared" si="127"/>
        <v>204.32</v>
      </c>
      <c r="F832" s="78">
        <f t="shared" si="128"/>
        <v>233.33343999999997</v>
      </c>
      <c r="G832" s="97" t="s">
        <v>276</v>
      </c>
    </row>
    <row r="833" spans="1:8">
      <c r="A833" s="94">
        <v>29</v>
      </c>
      <c r="B833" s="114" t="s">
        <v>215</v>
      </c>
      <c r="C833" s="115">
        <v>4</v>
      </c>
      <c r="D833" s="78">
        <v>1626</v>
      </c>
      <c r="E833" s="78">
        <f t="shared" si="127"/>
        <v>6504</v>
      </c>
      <c r="F833" s="78">
        <f t="shared" si="128"/>
        <v>7427.5679999999993</v>
      </c>
      <c r="G833" s="97" t="s">
        <v>216</v>
      </c>
    </row>
    <row r="834" spans="1:8">
      <c r="A834" s="94">
        <v>30</v>
      </c>
      <c r="B834" s="114" t="s">
        <v>224</v>
      </c>
      <c r="C834" s="115">
        <v>3</v>
      </c>
      <c r="D834" s="78">
        <v>183</v>
      </c>
      <c r="E834" s="78">
        <f t="shared" si="127"/>
        <v>549</v>
      </c>
      <c r="F834" s="78">
        <f t="shared" si="128"/>
        <v>626.95799999999997</v>
      </c>
      <c r="G834" s="97" t="s">
        <v>225</v>
      </c>
    </row>
    <row r="835" spans="1:8">
      <c r="A835" s="94">
        <v>31</v>
      </c>
      <c r="B835" s="114" t="s">
        <v>205</v>
      </c>
      <c r="C835" s="115">
        <v>4</v>
      </c>
      <c r="D835" s="78">
        <v>26.53</v>
      </c>
      <c r="E835" s="78">
        <f t="shared" si="127"/>
        <v>106.12</v>
      </c>
      <c r="F835" s="78">
        <f t="shared" si="128"/>
        <v>121.18903999999999</v>
      </c>
      <c r="G835" s="97" t="s">
        <v>206</v>
      </c>
    </row>
    <row r="836" spans="1:8">
      <c r="A836" s="94">
        <v>32</v>
      </c>
      <c r="B836" s="114" t="s">
        <v>404</v>
      </c>
      <c r="C836" s="115">
        <v>1</v>
      </c>
      <c r="D836" s="78">
        <v>1824</v>
      </c>
      <c r="E836" s="78">
        <f t="shared" si="127"/>
        <v>1824</v>
      </c>
      <c r="F836" s="78">
        <f t="shared" si="128"/>
        <v>2083.0079999999998</v>
      </c>
      <c r="G836" s="97" t="s">
        <v>405</v>
      </c>
    </row>
    <row r="837" spans="1:8">
      <c r="A837" s="94">
        <v>33</v>
      </c>
      <c r="B837" s="116" t="s">
        <v>217</v>
      </c>
      <c r="C837" s="117">
        <v>1</v>
      </c>
      <c r="D837" s="87">
        <v>183</v>
      </c>
      <c r="E837" s="87">
        <f t="shared" si="127"/>
        <v>183</v>
      </c>
      <c r="F837" s="87">
        <f t="shared" si="128"/>
        <v>208.98599999999999</v>
      </c>
      <c r="G837" s="98" t="s">
        <v>218</v>
      </c>
    </row>
    <row r="838" spans="1:8">
      <c r="A838" s="93"/>
      <c r="B838" s="80" t="s">
        <v>408</v>
      </c>
      <c r="C838" s="81"/>
      <c r="D838" s="82" t="s">
        <v>228</v>
      </c>
      <c r="E838" s="83">
        <f>SUM(E839:E859)</f>
        <v>77895.491070000004</v>
      </c>
      <c r="F838" s="83">
        <f t="shared" ref="F838:H838" si="130">SUM(F839:F859)</f>
        <v>88956.650801939992</v>
      </c>
      <c r="G838" s="83">
        <f t="shared" si="130"/>
        <v>0</v>
      </c>
      <c r="H838" s="83">
        <f t="shared" si="130"/>
        <v>0</v>
      </c>
    </row>
    <row r="839" spans="1:8">
      <c r="A839" s="94">
        <v>1</v>
      </c>
      <c r="B839" s="114" t="s">
        <v>926</v>
      </c>
      <c r="C839" s="115">
        <v>1</v>
      </c>
      <c r="D839" s="78">
        <v>11544.900670000001</v>
      </c>
      <c r="E839" s="78">
        <f t="shared" ref="E839:E859" si="131">(C839*D839)</f>
        <v>11544.900670000001</v>
      </c>
      <c r="F839" s="78">
        <f t="shared" ref="F839:F859" si="132">(E839*1.142)</f>
        <v>13184.27656514</v>
      </c>
      <c r="G839" s="97" t="s">
        <v>458</v>
      </c>
    </row>
    <row r="840" spans="1:8">
      <c r="A840" s="94">
        <v>2</v>
      </c>
      <c r="B840" s="114" t="s">
        <v>371</v>
      </c>
      <c r="C840" s="115">
        <v>1</v>
      </c>
      <c r="D840" s="78">
        <v>541.65</v>
      </c>
      <c r="E840" s="78">
        <f t="shared" si="131"/>
        <v>541.65</v>
      </c>
      <c r="F840" s="78">
        <f t="shared" si="132"/>
        <v>618.56429999999989</v>
      </c>
      <c r="G840" s="97" t="s">
        <v>372</v>
      </c>
    </row>
    <row r="841" spans="1:8">
      <c r="A841" s="94">
        <v>3</v>
      </c>
      <c r="B841" s="114" t="s">
        <v>409</v>
      </c>
      <c r="C841" s="115">
        <v>1</v>
      </c>
      <c r="D841" s="78">
        <v>5202.6404000000002</v>
      </c>
      <c r="E841" s="78">
        <f t="shared" si="131"/>
        <v>5202.6404000000002</v>
      </c>
      <c r="F841" s="78">
        <f t="shared" si="132"/>
        <v>5941.4153367999997</v>
      </c>
      <c r="G841" s="97" t="s">
        <v>453</v>
      </c>
    </row>
    <row r="842" spans="1:8">
      <c r="A842" s="94">
        <v>4</v>
      </c>
      <c r="B842" s="114" t="s">
        <v>258</v>
      </c>
      <c r="C842" s="115">
        <v>1</v>
      </c>
      <c r="D842" s="78">
        <v>1740</v>
      </c>
      <c r="E842" s="78">
        <f t="shared" si="131"/>
        <v>1740</v>
      </c>
      <c r="F842" s="78">
        <f t="shared" si="132"/>
        <v>1987.08</v>
      </c>
      <c r="G842" s="97" t="s">
        <v>259</v>
      </c>
    </row>
    <row r="843" spans="1:8">
      <c r="A843" s="94">
        <v>5</v>
      </c>
      <c r="B843" s="114" t="s">
        <v>260</v>
      </c>
      <c r="C843" s="115">
        <v>1</v>
      </c>
      <c r="D843" s="78">
        <v>497.28</v>
      </c>
      <c r="E843" s="78">
        <f t="shared" si="131"/>
        <v>497.28</v>
      </c>
      <c r="F843" s="78">
        <f t="shared" si="132"/>
        <v>567.89375999999993</v>
      </c>
      <c r="G843" s="97" t="s">
        <v>261</v>
      </c>
    </row>
    <row r="844" spans="1:8">
      <c r="A844" s="94">
        <v>6</v>
      </c>
      <c r="B844" s="114" t="s">
        <v>330</v>
      </c>
      <c r="C844" s="115">
        <v>1</v>
      </c>
      <c r="D844" s="78">
        <v>11287.41</v>
      </c>
      <c r="E844" s="78">
        <f t="shared" si="131"/>
        <v>11287.41</v>
      </c>
      <c r="F844" s="78">
        <f t="shared" si="132"/>
        <v>12890.22222</v>
      </c>
      <c r="G844" s="97" t="s">
        <v>331</v>
      </c>
    </row>
    <row r="845" spans="1:8">
      <c r="A845" s="94">
        <v>7</v>
      </c>
      <c r="B845" s="114" t="s">
        <v>937</v>
      </c>
      <c r="C845" s="115">
        <v>1</v>
      </c>
      <c r="D845" s="78">
        <v>1500</v>
      </c>
      <c r="E845" s="78">
        <f t="shared" ref="E845" si="133">(C845*D845)</f>
        <v>1500</v>
      </c>
      <c r="F845" s="78">
        <f t="shared" si="132"/>
        <v>1712.9999999999998</v>
      </c>
      <c r="G845" s="97"/>
    </row>
    <row r="846" spans="1:8">
      <c r="A846" s="94">
        <v>8</v>
      </c>
      <c r="B846" s="114" t="s">
        <v>410</v>
      </c>
      <c r="C846" s="115">
        <v>1</v>
      </c>
      <c r="D846" s="78">
        <v>4311.7299999999996</v>
      </c>
      <c r="E846" s="78">
        <f t="shared" si="131"/>
        <v>4311.7299999999996</v>
      </c>
      <c r="F846" s="78">
        <f t="shared" si="132"/>
        <v>4923.9956599999987</v>
      </c>
      <c r="G846" s="97" t="s">
        <v>411</v>
      </c>
    </row>
    <row r="847" spans="1:8">
      <c r="A847" s="94">
        <v>9</v>
      </c>
      <c r="B847" s="114" t="s">
        <v>289</v>
      </c>
      <c r="C847" s="115">
        <v>1</v>
      </c>
      <c r="D847" s="78">
        <v>1968.52</v>
      </c>
      <c r="E847" s="78">
        <f t="shared" si="131"/>
        <v>1968.52</v>
      </c>
      <c r="F847" s="78">
        <f t="shared" si="132"/>
        <v>2248.0498399999997</v>
      </c>
      <c r="G847" s="97" t="s">
        <v>290</v>
      </c>
    </row>
    <row r="848" spans="1:8">
      <c r="A848" s="94">
        <v>10</v>
      </c>
      <c r="B848" s="114" t="s">
        <v>211</v>
      </c>
      <c r="C848" s="115">
        <v>5</v>
      </c>
      <c r="D848" s="78">
        <v>103.2</v>
      </c>
      <c r="E848" s="78">
        <f t="shared" si="131"/>
        <v>516</v>
      </c>
      <c r="F848" s="78">
        <f t="shared" si="132"/>
        <v>589.27199999999993</v>
      </c>
      <c r="G848" s="97" t="s">
        <v>212</v>
      </c>
    </row>
    <row r="849" spans="1:8">
      <c r="A849" s="94">
        <v>11</v>
      </c>
      <c r="B849" s="114" t="s">
        <v>209</v>
      </c>
      <c r="C849" s="115">
        <v>5</v>
      </c>
      <c r="D849" s="78">
        <v>205.26</v>
      </c>
      <c r="E849" s="78">
        <f t="shared" si="131"/>
        <v>1026.3</v>
      </c>
      <c r="F849" s="78">
        <f t="shared" si="132"/>
        <v>1172.0346</v>
      </c>
      <c r="G849" s="97" t="s">
        <v>210</v>
      </c>
    </row>
    <row r="850" spans="1:8">
      <c r="A850" s="94">
        <v>12</v>
      </c>
      <c r="B850" s="114" t="s">
        <v>291</v>
      </c>
      <c r="C850" s="115">
        <v>1</v>
      </c>
      <c r="D850" s="78">
        <v>10696.05</v>
      </c>
      <c r="E850" s="78">
        <f t="shared" si="131"/>
        <v>10696.05</v>
      </c>
      <c r="F850" s="78">
        <f t="shared" si="132"/>
        <v>12214.889099999999</v>
      </c>
      <c r="G850" s="97" t="s">
        <v>204</v>
      </c>
    </row>
    <row r="851" spans="1:8">
      <c r="A851" s="94">
        <v>13</v>
      </c>
      <c r="B851" s="114" t="s">
        <v>215</v>
      </c>
      <c r="C851" s="115">
        <v>2</v>
      </c>
      <c r="D851" s="78">
        <v>1626</v>
      </c>
      <c r="E851" s="78">
        <f t="shared" si="131"/>
        <v>3252</v>
      </c>
      <c r="F851" s="78">
        <f t="shared" si="132"/>
        <v>3713.7839999999997</v>
      </c>
      <c r="G851" s="97" t="s">
        <v>216</v>
      </c>
    </row>
    <row r="852" spans="1:8">
      <c r="A852" s="94">
        <v>14</v>
      </c>
      <c r="B852" s="114" t="s">
        <v>269</v>
      </c>
      <c r="C852" s="115">
        <v>8</v>
      </c>
      <c r="D852" s="78">
        <v>233.73</v>
      </c>
      <c r="E852" s="78">
        <f t="shared" si="131"/>
        <v>1869.84</v>
      </c>
      <c r="F852" s="78">
        <f t="shared" si="132"/>
        <v>2135.3572799999997</v>
      </c>
      <c r="G852" s="97" t="s">
        <v>270</v>
      </c>
    </row>
    <row r="853" spans="1:8">
      <c r="A853" s="94">
        <v>15</v>
      </c>
      <c r="B853" s="114" t="s">
        <v>271</v>
      </c>
      <c r="C853" s="115">
        <v>5</v>
      </c>
      <c r="D853" s="78">
        <v>125.11</v>
      </c>
      <c r="E853" s="78">
        <f t="shared" si="131"/>
        <v>625.54999999999995</v>
      </c>
      <c r="F853" s="78">
        <f t="shared" si="132"/>
        <v>714.3780999999999</v>
      </c>
      <c r="G853" s="97" t="s">
        <v>272</v>
      </c>
    </row>
    <row r="854" spans="1:8">
      <c r="A854" s="94">
        <v>16</v>
      </c>
      <c r="B854" s="114" t="s">
        <v>224</v>
      </c>
      <c r="C854" s="115">
        <v>4</v>
      </c>
      <c r="D854" s="78">
        <v>183</v>
      </c>
      <c r="E854" s="78">
        <f t="shared" si="131"/>
        <v>732</v>
      </c>
      <c r="F854" s="78">
        <f t="shared" si="132"/>
        <v>835.94399999999996</v>
      </c>
      <c r="G854" s="97" t="s">
        <v>225</v>
      </c>
    </row>
    <row r="855" spans="1:8">
      <c r="A855" s="94">
        <v>17</v>
      </c>
      <c r="B855" s="114" t="s">
        <v>287</v>
      </c>
      <c r="C855" s="115">
        <v>3</v>
      </c>
      <c r="D855" s="78">
        <v>138.13999999999999</v>
      </c>
      <c r="E855" s="78">
        <f t="shared" si="131"/>
        <v>414.41999999999996</v>
      </c>
      <c r="F855" s="78">
        <f t="shared" si="132"/>
        <v>473.26763999999991</v>
      </c>
      <c r="G855" s="97" t="s">
        <v>288</v>
      </c>
    </row>
    <row r="856" spans="1:8">
      <c r="A856" s="94">
        <v>18</v>
      </c>
      <c r="B856" s="114" t="s">
        <v>334</v>
      </c>
      <c r="C856" s="115">
        <v>1</v>
      </c>
      <c r="D856" s="78">
        <v>8032.5</v>
      </c>
      <c r="E856" s="78">
        <f t="shared" si="131"/>
        <v>8032.5</v>
      </c>
      <c r="F856" s="78">
        <f t="shared" si="132"/>
        <v>9173.1149999999998</v>
      </c>
      <c r="G856" s="97" t="s">
        <v>335</v>
      </c>
    </row>
    <row r="857" spans="1:8">
      <c r="A857" s="94">
        <v>19</v>
      </c>
      <c r="B857" s="114" t="s">
        <v>221</v>
      </c>
      <c r="C857" s="115">
        <v>1</v>
      </c>
      <c r="D857" s="78">
        <v>84.96</v>
      </c>
      <c r="E857" s="78">
        <f t="shared" si="131"/>
        <v>84.96</v>
      </c>
      <c r="F857" s="78">
        <f t="shared" si="132"/>
        <v>97.024319999999989</v>
      </c>
      <c r="G857" s="97" t="s">
        <v>222</v>
      </c>
    </row>
    <row r="858" spans="1:8">
      <c r="A858" s="94">
        <v>20</v>
      </c>
      <c r="B858" s="114" t="s">
        <v>205</v>
      </c>
      <c r="C858" s="115">
        <v>8</v>
      </c>
      <c r="D858" s="78">
        <v>26.53</v>
      </c>
      <c r="E858" s="78">
        <f t="shared" si="131"/>
        <v>212.24</v>
      </c>
      <c r="F858" s="78">
        <f t="shared" si="132"/>
        <v>242.37807999999998</v>
      </c>
      <c r="G858" s="97" t="s">
        <v>206</v>
      </c>
    </row>
    <row r="859" spans="1:8">
      <c r="A859" s="94">
        <v>21</v>
      </c>
      <c r="B859" s="116" t="s">
        <v>412</v>
      </c>
      <c r="C859" s="117">
        <v>3</v>
      </c>
      <c r="D859" s="78">
        <v>3946.5</v>
      </c>
      <c r="E859" s="87">
        <f t="shared" si="131"/>
        <v>11839.5</v>
      </c>
      <c r="F859" s="87">
        <f t="shared" si="132"/>
        <v>13520.708999999999</v>
      </c>
      <c r="G859" s="98" t="s">
        <v>413</v>
      </c>
    </row>
    <row r="860" spans="1:8">
      <c r="A860" s="93"/>
      <c r="B860" s="80" t="s">
        <v>414</v>
      </c>
      <c r="C860" s="81"/>
      <c r="D860" s="82" t="s">
        <v>228</v>
      </c>
      <c r="E860" s="83">
        <f>SUM(E861:E882)</f>
        <v>82275.011070000022</v>
      </c>
      <c r="F860" s="83">
        <f t="shared" ref="F860:H860" si="134">SUM(F861:F882)</f>
        <v>93958.062641939992</v>
      </c>
      <c r="G860" s="83">
        <f t="shared" si="134"/>
        <v>0</v>
      </c>
      <c r="H860" s="83">
        <f t="shared" si="134"/>
        <v>0</v>
      </c>
    </row>
    <row r="861" spans="1:8">
      <c r="A861" s="94">
        <v>1</v>
      </c>
      <c r="B861" s="114" t="s">
        <v>926</v>
      </c>
      <c r="C861" s="115">
        <v>1</v>
      </c>
      <c r="D861" s="78">
        <v>11544.900670000001</v>
      </c>
      <c r="E861" s="78">
        <f t="shared" ref="E861:E882" si="135">(C861*D861)</f>
        <v>11544.900670000001</v>
      </c>
      <c r="F861" s="78">
        <f t="shared" ref="F861:F882" si="136">(E861*1.142)</f>
        <v>13184.27656514</v>
      </c>
      <c r="G861" s="97" t="s">
        <v>458</v>
      </c>
    </row>
    <row r="862" spans="1:8">
      <c r="A862" s="94">
        <v>2</v>
      </c>
      <c r="B862" s="114" t="s">
        <v>371</v>
      </c>
      <c r="C862" s="115">
        <v>1</v>
      </c>
      <c r="D862" s="78">
        <v>541.65</v>
      </c>
      <c r="E862" s="78">
        <f t="shared" si="135"/>
        <v>541.65</v>
      </c>
      <c r="F862" s="78">
        <f t="shared" si="136"/>
        <v>618.56429999999989</v>
      </c>
      <c r="G862" s="97" t="s">
        <v>372</v>
      </c>
    </row>
    <row r="863" spans="1:8">
      <c r="A863" s="94">
        <v>3</v>
      </c>
      <c r="B863" s="114" t="s">
        <v>409</v>
      </c>
      <c r="C863" s="115">
        <v>1</v>
      </c>
      <c r="D863" s="78">
        <v>5202.6404000000002</v>
      </c>
      <c r="E863" s="78">
        <f t="shared" si="135"/>
        <v>5202.6404000000002</v>
      </c>
      <c r="F863" s="78">
        <f t="shared" si="136"/>
        <v>5941.4153367999997</v>
      </c>
      <c r="G863" s="97" t="s">
        <v>453</v>
      </c>
    </row>
    <row r="864" spans="1:8">
      <c r="A864" s="94">
        <v>4</v>
      </c>
      <c r="B864" s="114" t="s">
        <v>258</v>
      </c>
      <c r="C864" s="115">
        <v>1</v>
      </c>
      <c r="D864" s="78">
        <v>1740</v>
      </c>
      <c r="E864" s="78">
        <f t="shared" si="135"/>
        <v>1740</v>
      </c>
      <c r="F864" s="78">
        <f t="shared" si="136"/>
        <v>1987.08</v>
      </c>
      <c r="G864" s="97" t="s">
        <v>259</v>
      </c>
    </row>
    <row r="865" spans="1:7">
      <c r="A865" s="94">
        <v>5</v>
      </c>
      <c r="B865" s="114" t="s">
        <v>260</v>
      </c>
      <c r="C865" s="115">
        <v>1</v>
      </c>
      <c r="D865" s="78">
        <v>497.28</v>
      </c>
      <c r="E865" s="78">
        <f t="shared" si="135"/>
        <v>497.28</v>
      </c>
      <c r="F865" s="78">
        <f t="shared" si="136"/>
        <v>567.89375999999993</v>
      </c>
      <c r="G865" s="97" t="s">
        <v>261</v>
      </c>
    </row>
    <row r="866" spans="1:7">
      <c r="A866" s="94">
        <v>6</v>
      </c>
      <c r="B866" s="114" t="s">
        <v>330</v>
      </c>
      <c r="C866" s="115">
        <v>1</v>
      </c>
      <c r="D866" s="78">
        <v>11287.41</v>
      </c>
      <c r="E866" s="78">
        <f t="shared" si="135"/>
        <v>11287.41</v>
      </c>
      <c r="F866" s="78">
        <f t="shared" si="136"/>
        <v>12890.22222</v>
      </c>
      <c r="G866" s="97" t="s">
        <v>331</v>
      </c>
    </row>
    <row r="867" spans="1:7">
      <c r="A867" s="94">
        <v>7</v>
      </c>
      <c r="B867" s="114" t="s">
        <v>937</v>
      </c>
      <c r="C867" s="115">
        <v>1</v>
      </c>
      <c r="D867" s="78">
        <v>1500</v>
      </c>
      <c r="E867" s="78">
        <f t="shared" ref="E867" si="137">(C867*D867)</f>
        <v>1500</v>
      </c>
      <c r="F867" s="78">
        <f t="shared" si="136"/>
        <v>1712.9999999999998</v>
      </c>
      <c r="G867" s="97"/>
    </row>
    <row r="868" spans="1:7">
      <c r="A868" s="94">
        <v>8</v>
      </c>
      <c r="B868" s="114" t="s">
        <v>267</v>
      </c>
      <c r="C868" s="115">
        <v>1</v>
      </c>
      <c r="D868" s="78">
        <v>1386.64</v>
      </c>
      <c r="E868" s="78">
        <f t="shared" si="135"/>
        <v>1386.64</v>
      </c>
      <c r="F868" s="78">
        <f t="shared" si="136"/>
        <v>1583.54288</v>
      </c>
      <c r="G868" s="97" t="s">
        <v>268</v>
      </c>
    </row>
    <row r="869" spans="1:7">
      <c r="A869" s="94">
        <v>9</v>
      </c>
      <c r="B869" s="114" t="s">
        <v>415</v>
      </c>
      <c r="C869" s="115">
        <v>1</v>
      </c>
      <c r="D869" s="78">
        <v>886.79</v>
      </c>
      <c r="E869" s="78">
        <f t="shared" si="135"/>
        <v>886.79</v>
      </c>
      <c r="F869" s="78">
        <f t="shared" si="136"/>
        <v>1012.7141799999998</v>
      </c>
      <c r="G869" s="97" t="s">
        <v>416</v>
      </c>
    </row>
    <row r="870" spans="1:7">
      <c r="A870" s="94">
        <v>10</v>
      </c>
      <c r="B870" s="114" t="s">
        <v>417</v>
      </c>
      <c r="C870" s="115">
        <v>1</v>
      </c>
      <c r="D870" s="78">
        <v>8386.34</v>
      </c>
      <c r="E870" s="78">
        <f t="shared" si="135"/>
        <v>8386.34</v>
      </c>
      <c r="F870" s="78">
        <f t="shared" si="136"/>
        <v>9577.2002799999991</v>
      </c>
      <c r="G870" s="97" t="s">
        <v>418</v>
      </c>
    </row>
    <row r="871" spans="1:7">
      <c r="A871" s="94">
        <v>11</v>
      </c>
      <c r="B871" s="114" t="s">
        <v>211</v>
      </c>
      <c r="C871" s="115">
        <v>5</v>
      </c>
      <c r="D871" s="78">
        <v>103.2</v>
      </c>
      <c r="E871" s="78">
        <f t="shared" si="135"/>
        <v>516</v>
      </c>
      <c r="F871" s="78">
        <f t="shared" si="136"/>
        <v>589.27199999999993</v>
      </c>
      <c r="G871" s="97" t="s">
        <v>212</v>
      </c>
    </row>
    <row r="872" spans="1:7">
      <c r="A872" s="94">
        <v>12</v>
      </c>
      <c r="B872" s="114" t="s">
        <v>209</v>
      </c>
      <c r="C872" s="115">
        <v>5</v>
      </c>
      <c r="D872" s="78">
        <v>205.26</v>
      </c>
      <c r="E872" s="78">
        <f t="shared" si="135"/>
        <v>1026.3</v>
      </c>
      <c r="F872" s="78">
        <f t="shared" si="136"/>
        <v>1172.0346</v>
      </c>
      <c r="G872" s="97" t="s">
        <v>210</v>
      </c>
    </row>
    <row r="873" spans="1:7">
      <c r="A873" s="94">
        <v>13</v>
      </c>
      <c r="B873" s="114" t="s">
        <v>291</v>
      </c>
      <c r="C873" s="115">
        <v>1</v>
      </c>
      <c r="D873" s="78">
        <v>10696.05</v>
      </c>
      <c r="E873" s="78">
        <f t="shared" si="135"/>
        <v>10696.05</v>
      </c>
      <c r="F873" s="78">
        <f t="shared" si="136"/>
        <v>12214.889099999999</v>
      </c>
      <c r="G873" s="97" t="s">
        <v>204</v>
      </c>
    </row>
    <row r="874" spans="1:7">
      <c r="A874" s="94">
        <v>14</v>
      </c>
      <c r="B874" s="114" t="s">
        <v>215</v>
      </c>
      <c r="C874" s="115">
        <v>2</v>
      </c>
      <c r="D874" s="78">
        <v>1626</v>
      </c>
      <c r="E874" s="78">
        <f t="shared" si="135"/>
        <v>3252</v>
      </c>
      <c r="F874" s="78">
        <f t="shared" si="136"/>
        <v>3713.7839999999997</v>
      </c>
      <c r="G874" s="97" t="s">
        <v>216</v>
      </c>
    </row>
    <row r="875" spans="1:7">
      <c r="A875" s="94">
        <v>15</v>
      </c>
      <c r="B875" s="114" t="s">
        <v>269</v>
      </c>
      <c r="C875" s="115">
        <v>8</v>
      </c>
      <c r="D875" s="78">
        <v>233.73</v>
      </c>
      <c r="E875" s="78">
        <f t="shared" si="135"/>
        <v>1869.84</v>
      </c>
      <c r="F875" s="78">
        <f t="shared" si="136"/>
        <v>2135.3572799999997</v>
      </c>
      <c r="G875" s="97" t="s">
        <v>270</v>
      </c>
    </row>
    <row r="876" spans="1:7">
      <c r="A876" s="94">
        <v>16</v>
      </c>
      <c r="B876" s="114" t="s">
        <v>271</v>
      </c>
      <c r="C876" s="115">
        <v>5</v>
      </c>
      <c r="D876" s="78">
        <v>125.11</v>
      </c>
      <c r="E876" s="78">
        <f t="shared" si="135"/>
        <v>625.54999999999995</v>
      </c>
      <c r="F876" s="78">
        <f t="shared" si="136"/>
        <v>714.3780999999999</v>
      </c>
      <c r="G876" s="97" t="s">
        <v>272</v>
      </c>
    </row>
    <row r="877" spans="1:7">
      <c r="A877" s="94">
        <v>17</v>
      </c>
      <c r="B877" s="114" t="s">
        <v>224</v>
      </c>
      <c r="C877" s="115">
        <v>4</v>
      </c>
      <c r="D877" s="78">
        <v>183</v>
      </c>
      <c r="E877" s="78">
        <f t="shared" si="135"/>
        <v>732</v>
      </c>
      <c r="F877" s="78">
        <f t="shared" si="136"/>
        <v>835.94399999999996</v>
      </c>
      <c r="G877" s="97" t="s">
        <v>225</v>
      </c>
    </row>
    <row r="878" spans="1:7">
      <c r="A878" s="94">
        <v>18</v>
      </c>
      <c r="B878" s="114" t="s">
        <v>287</v>
      </c>
      <c r="C878" s="115">
        <v>3</v>
      </c>
      <c r="D878" s="78">
        <v>138.13999999999999</v>
      </c>
      <c r="E878" s="78">
        <f t="shared" si="135"/>
        <v>414.41999999999996</v>
      </c>
      <c r="F878" s="78">
        <f t="shared" si="136"/>
        <v>473.26763999999991</v>
      </c>
      <c r="G878" s="97" t="s">
        <v>288</v>
      </c>
    </row>
    <row r="879" spans="1:7">
      <c r="A879" s="94">
        <v>19</v>
      </c>
      <c r="B879" s="114" t="s">
        <v>334</v>
      </c>
      <c r="C879" s="115">
        <v>1</v>
      </c>
      <c r="D879" s="78">
        <v>8032.5</v>
      </c>
      <c r="E879" s="78">
        <f t="shared" si="135"/>
        <v>8032.5</v>
      </c>
      <c r="F879" s="78">
        <f t="shared" si="136"/>
        <v>9173.1149999999998</v>
      </c>
      <c r="G879" s="97" t="s">
        <v>335</v>
      </c>
    </row>
    <row r="880" spans="1:7">
      <c r="A880" s="94">
        <v>20</v>
      </c>
      <c r="B880" s="114" t="s">
        <v>412</v>
      </c>
      <c r="C880" s="115">
        <v>3</v>
      </c>
      <c r="D880" s="78">
        <v>3946.5</v>
      </c>
      <c r="E880" s="78">
        <f t="shared" si="135"/>
        <v>11839.5</v>
      </c>
      <c r="F880" s="78">
        <f t="shared" si="136"/>
        <v>13520.708999999999</v>
      </c>
      <c r="G880" s="97" t="s">
        <v>413</v>
      </c>
    </row>
    <row r="881" spans="1:8">
      <c r="A881" s="94">
        <v>21</v>
      </c>
      <c r="B881" s="114" t="s">
        <v>221</v>
      </c>
      <c r="C881" s="115">
        <v>1</v>
      </c>
      <c r="D881" s="78">
        <v>84.96</v>
      </c>
      <c r="E881" s="78">
        <f t="shared" si="135"/>
        <v>84.96</v>
      </c>
      <c r="F881" s="78">
        <f t="shared" si="136"/>
        <v>97.024319999999989</v>
      </c>
      <c r="G881" s="97" t="s">
        <v>222</v>
      </c>
    </row>
    <row r="882" spans="1:8">
      <c r="A882" s="94">
        <v>22</v>
      </c>
      <c r="B882" s="116" t="s">
        <v>205</v>
      </c>
      <c r="C882" s="117">
        <v>8</v>
      </c>
      <c r="D882" s="87">
        <v>26.53</v>
      </c>
      <c r="E882" s="87">
        <f t="shared" si="135"/>
        <v>212.24</v>
      </c>
      <c r="F882" s="87">
        <f t="shared" si="136"/>
        <v>242.37807999999998</v>
      </c>
      <c r="G882" s="98" t="s">
        <v>206</v>
      </c>
    </row>
    <row r="883" spans="1:8">
      <c r="A883" s="93"/>
      <c r="B883" s="80" t="s">
        <v>419</v>
      </c>
      <c r="C883" s="81"/>
      <c r="D883" s="82" t="s">
        <v>228</v>
      </c>
      <c r="E883" s="83">
        <f>SUM(E884:E917)</f>
        <v>126128.45</v>
      </c>
      <c r="F883" s="83">
        <f t="shared" ref="F883:H883" si="138">SUM(F884:F917)</f>
        <v>144038.6899</v>
      </c>
      <c r="G883" s="83">
        <f t="shared" si="138"/>
        <v>0</v>
      </c>
      <c r="H883" s="83">
        <f t="shared" si="138"/>
        <v>0</v>
      </c>
    </row>
    <row r="884" spans="1:8">
      <c r="A884" s="94">
        <v>1</v>
      </c>
      <c r="B884" s="114" t="s">
        <v>399</v>
      </c>
      <c r="C884" s="115">
        <v>1</v>
      </c>
      <c r="D884" s="78">
        <v>12048.9</v>
      </c>
      <c r="E884" s="78">
        <f t="shared" ref="E884:E917" si="139">(C884*D884)</f>
        <v>12048.9</v>
      </c>
      <c r="F884" s="78">
        <f t="shared" ref="F884:F917" si="140">(E884*1.142)</f>
        <v>13759.843799999999</v>
      </c>
      <c r="G884" s="97" t="s">
        <v>400</v>
      </c>
    </row>
    <row r="885" spans="1:8">
      <c r="A885" s="94">
        <v>2</v>
      </c>
      <c r="B885" s="114" t="s">
        <v>385</v>
      </c>
      <c r="C885" s="115">
        <v>1</v>
      </c>
      <c r="D885" s="78">
        <v>1059.75</v>
      </c>
      <c r="E885" s="78">
        <f t="shared" si="139"/>
        <v>1059.75</v>
      </c>
      <c r="F885" s="78">
        <f t="shared" si="140"/>
        <v>1210.2344999999998</v>
      </c>
      <c r="G885" s="97" t="s">
        <v>386</v>
      </c>
    </row>
    <row r="886" spans="1:8">
      <c r="A886" s="94">
        <v>3</v>
      </c>
      <c r="B886" s="114" t="s">
        <v>420</v>
      </c>
      <c r="C886" s="115">
        <v>1</v>
      </c>
      <c r="D886" s="78">
        <v>738.31</v>
      </c>
      <c r="E886" s="78">
        <f t="shared" si="139"/>
        <v>738.31</v>
      </c>
      <c r="F886" s="78">
        <f t="shared" si="140"/>
        <v>843.15001999999981</v>
      </c>
      <c r="G886" s="97" t="s">
        <v>421</v>
      </c>
    </row>
    <row r="887" spans="1:8">
      <c r="A887" s="94">
        <v>4</v>
      </c>
      <c r="B887" s="114" t="s">
        <v>258</v>
      </c>
      <c r="C887" s="115">
        <v>1</v>
      </c>
      <c r="D887" s="78">
        <v>1740</v>
      </c>
      <c r="E887" s="78">
        <f t="shared" si="139"/>
        <v>1740</v>
      </c>
      <c r="F887" s="78">
        <f t="shared" si="140"/>
        <v>1987.08</v>
      </c>
      <c r="G887" s="97" t="s">
        <v>259</v>
      </c>
    </row>
    <row r="888" spans="1:8">
      <c r="A888" s="94">
        <v>5</v>
      </c>
      <c r="B888" s="114" t="s">
        <v>260</v>
      </c>
      <c r="C888" s="115">
        <v>1</v>
      </c>
      <c r="D888" s="78">
        <v>497.28</v>
      </c>
      <c r="E888" s="78">
        <f t="shared" si="139"/>
        <v>497.28</v>
      </c>
      <c r="F888" s="78">
        <f t="shared" si="140"/>
        <v>567.89375999999993</v>
      </c>
      <c r="G888" s="97" t="s">
        <v>261</v>
      </c>
    </row>
    <row r="889" spans="1:8">
      <c r="A889" s="94">
        <v>6</v>
      </c>
      <c r="B889" s="114" t="s">
        <v>330</v>
      </c>
      <c r="C889" s="115">
        <v>1</v>
      </c>
      <c r="D889" s="78">
        <v>11287.41</v>
      </c>
      <c r="E889" s="78">
        <f t="shared" si="139"/>
        <v>11287.41</v>
      </c>
      <c r="F889" s="78">
        <f t="shared" si="140"/>
        <v>12890.22222</v>
      </c>
      <c r="G889" s="97" t="s">
        <v>331</v>
      </c>
    </row>
    <row r="890" spans="1:8">
      <c r="A890" s="94">
        <v>7</v>
      </c>
      <c r="B890" s="114" t="s">
        <v>937</v>
      </c>
      <c r="C890" s="115">
        <v>1</v>
      </c>
      <c r="D890" s="78">
        <v>1500</v>
      </c>
      <c r="E890" s="78">
        <f t="shared" ref="E890" si="141">(C890*D890)</f>
        <v>1500</v>
      </c>
      <c r="F890" s="78">
        <f t="shared" si="140"/>
        <v>1712.9999999999998</v>
      </c>
      <c r="G890" s="97"/>
    </row>
    <row r="891" spans="1:8">
      <c r="A891" s="94">
        <v>8</v>
      </c>
      <c r="B891" s="114" t="s">
        <v>391</v>
      </c>
      <c r="C891" s="115">
        <v>1</v>
      </c>
      <c r="D891" s="78">
        <v>5421</v>
      </c>
      <c r="E891" s="78">
        <f t="shared" si="139"/>
        <v>5421</v>
      </c>
      <c r="F891" s="78">
        <f t="shared" si="140"/>
        <v>6190.7819999999992</v>
      </c>
      <c r="G891" s="97" t="s">
        <v>204</v>
      </c>
    </row>
    <row r="892" spans="1:8">
      <c r="A892" s="94">
        <v>9</v>
      </c>
      <c r="B892" s="114" t="s">
        <v>265</v>
      </c>
      <c r="C892" s="115">
        <v>1</v>
      </c>
      <c r="D892" s="78">
        <v>1176</v>
      </c>
      <c r="E892" s="78">
        <f t="shared" si="139"/>
        <v>1176</v>
      </c>
      <c r="F892" s="78">
        <f t="shared" si="140"/>
        <v>1342.992</v>
      </c>
      <c r="G892" s="97" t="s">
        <v>204</v>
      </c>
    </row>
    <row r="893" spans="1:8">
      <c r="A893" s="94">
        <v>10</v>
      </c>
      <c r="B893" s="114" t="s">
        <v>389</v>
      </c>
      <c r="C893" s="115">
        <v>1</v>
      </c>
      <c r="D893" s="78">
        <v>1051.6400000000001</v>
      </c>
      <c r="E893" s="78">
        <f t="shared" si="139"/>
        <v>1051.6400000000001</v>
      </c>
      <c r="F893" s="78">
        <f t="shared" si="140"/>
        <v>1200.97288</v>
      </c>
      <c r="G893" s="97" t="s">
        <v>390</v>
      </c>
    </row>
    <row r="894" spans="1:8">
      <c r="A894" s="94">
        <v>11</v>
      </c>
      <c r="B894" s="114" t="s">
        <v>396</v>
      </c>
      <c r="C894" s="115">
        <v>1</v>
      </c>
      <c r="D894" s="78">
        <v>1601.95</v>
      </c>
      <c r="E894" s="78">
        <f t="shared" si="139"/>
        <v>1601.95</v>
      </c>
      <c r="F894" s="78">
        <f t="shared" si="140"/>
        <v>1829.4268999999999</v>
      </c>
      <c r="G894" s="97" t="s">
        <v>397</v>
      </c>
    </row>
    <row r="895" spans="1:8">
      <c r="A895" s="94"/>
      <c r="B895" s="114" t="s">
        <v>1027</v>
      </c>
      <c r="C895" s="115">
        <v>1</v>
      </c>
      <c r="D895" s="78">
        <v>1200</v>
      </c>
      <c r="E895" s="78">
        <f t="shared" si="139"/>
        <v>1200</v>
      </c>
      <c r="F895" s="78">
        <f t="shared" si="140"/>
        <v>1370.3999999999999</v>
      </c>
      <c r="G895" s="97"/>
    </row>
    <row r="896" spans="1:8">
      <c r="A896" s="94">
        <v>12</v>
      </c>
      <c r="B896" s="114" t="s">
        <v>422</v>
      </c>
      <c r="C896" s="115">
        <v>1</v>
      </c>
      <c r="D896" s="78">
        <v>41793</v>
      </c>
      <c r="E896" s="78">
        <f t="shared" si="139"/>
        <v>41793</v>
      </c>
      <c r="F896" s="78">
        <f t="shared" si="140"/>
        <v>47727.605999999992</v>
      </c>
      <c r="G896" s="97" t="s">
        <v>204</v>
      </c>
    </row>
    <row r="897" spans="1:7">
      <c r="A897" s="94">
        <v>13</v>
      </c>
      <c r="B897" s="114" t="s">
        <v>393</v>
      </c>
      <c r="C897" s="115">
        <v>1</v>
      </c>
      <c r="D897" s="78">
        <v>11421</v>
      </c>
      <c r="E897" s="78">
        <f t="shared" si="139"/>
        <v>11421</v>
      </c>
      <c r="F897" s="78">
        <f t="shared" si="140"/>
        <v>13042.781999999999</v>
      </c>
      <c r="G897" s="97" t="s">
        <v>204</v>
      </c>
    </row>
    <row r="898" spans="1:7">
      <c r="A898" s="94">
        <v>14</v>
      </c>
      <c r="B898" s="114" t="s">
        <v>931</v>
      </c>
      <c r="C898" s="115">
        <v>1</v>
      </c>
      <c r="D898" s="78">
        <v>15333</v>
      </c>
      <c r="E898" s="78">
        <f t="shared" si="139"/>
        <v>15333</v>
      </c>
      <c r="F898" s="78">
        <f t="shared" si="140"/>
        <v>17510.286</v>
      </c>
      <c r="G898" s="97" t="s">
        <v>204</v>
      </c>
    </row>
    <row r="899" spans="1:7">
      <c r="A899" s="94">
        <v>15</v>
      </c>
      <c r="B899" s="114" t="s">
        <v>394</v>
      </c>
      <c r="C899" s="115">
        <v>1</v>
      </c>
      <c r="D899" s="78">
        <v>585</v>
      </c>
      <c r="E899" s="78">
        <f t="shared" si="139"/>
        <v>585</v>
      </c>
      <c r="F899" s="78">
        <f t="shared" si="140"/>
        <v>668.06999999999994</v>
      </c>
      <c r="G899" s="97" t="s">
        <v>204</v>
      </c>
    </row>
    <row r="900" spans="1:7">
      <c r="A900" s="94">
        <v>16</v>
      </c>
      <c r="B900" s="114" t="s">
        <v>395</v>
      </c>
      <c r="C900" s="115">
        <v>1</v>
      </c>
      <c r="D900" s="78">
        <v>564</v>
      </c>
      <c r="E900" s="78">
        <f t="shared" si="139"/>
        <v>564</v>
      </c>
      <c r="F900" s="78">
        <f t="shared" si="140"/>
        <v>644.08799999999997</v>
      </c>
      <c r="G900" s="97" t="s">
        <v>204</v>
      </c>
    </row>
    <row r="901" spans="1:7">
      <c r="A901" s="94">
        <v>17</v>
      </c>
      <c r="B901" s="114" t="s">
        <v>269</v>
      </c>
      <c r="C901" s="115">
        <v>14</v>
      </c>
      <c r="D901" s="78">
        <v>233.73</v>
      </c>
      <c r="E901" s="78">
        <f t="shared" si="139"/>
        <v>3272.22</v>
      </c>
      <c r="F901" s="78">
        <f t="shared" si="140"/>
        <v>3736.8752399999994</v>
      </c>
      <c r="G901" s="97" t="s">
        <v>270</v>
      </c>
    </row>
    <row r="902" spans="1:7">
      <c r="A902" s="94">
        <v>18</v>
      </c>
      <c r="B902" s="114" t="s">
        <v>271</v>
      </c>
      <c r="C902" s="115">
        <v>7</v>
      </c>
      <c r="D902" s="78">
        <v>125.11</v>
      </c>
      <c r="E902" s="78">
        <f t="shared" si="139"/>
        <v>875.77</v>
      </c>
      <c r="F902" s="78">
        <f t="shared" si="140"/>
        <v>1000.1293399999998</v>
      </c>
      <c r="G902" s="97" t="s">
        <v>272</v>
      </c>
    </row>
    <row r="903" spans="1:7">
      <c r="A903" s="94">
        <v>19</v>
      </c>
      <c r="B903" s="114" t="s">
        <v>287</v>
      </c>
      <c r="C903" s="115">
        <v>5</v>
      </c>
      <c r="D903" s="78">
        <v>138.13999999999999</v>
      </c>
      <c r="E903" s="78">
        <f t="shared" si="139"/>
        <v>690.69999999999993</v>
      </c>
      <c r="F903" s="78">
        <f t="shared" si="140"/>
        <v>788.7793999999999</v>
      </c>
      <c r="G903" s="97" t="s">
        <v>288</v>
      </c>
    </row>
    <row r="904" spans="1:7">
      <c r="A904" s="94">
        <v>20</v>
      </c>
      <c r="B904" s="114" t="s">
        <v>273</v>
      </c>
      <c r="C904" s="115">
        <v>1</v>
      </c>
      <c r="D904" s="78">
        <v>174.56</v>
      </c>
      <c r="E904" s="78">
        <f t="shared" si="139"/>
        <v>174.56</v>
      </c>
      <c r="F904" s="78">
        <f t="shared" si="140"/>
        <v>199.34751999999997</v>
      </c>
      <c r="G904" s="97" t="s">
        <v>274</v>
      </c>
    </row>
    <row r="905" spans="1:7">
      <c r="A905" s="94">
        <v>21</v>
      </c>
      <c r="B905" s="114" t="s">
        <v>211</v>
      </c>
      <c r="C905" s="115">
        <v>7</v>
      </c>
      <c r="D905" s="78">
        <v>103.2</v>
      </c>
      <c r="E905" s="78">
        <f t="shared" si="139"/>
        <v>722.4</v>
      </c>
      <c r="F905" s="78">
        <f t="shared" si="140"/>
        <v>824.98079999999993</v>
      </c>
      <c r="G905" s="97" t="s">
        <v>212</v>
      </c>
    </row>
    <row r="906" spans="1:7">
      <c r="A906" s="94">
        <v>22</v>
      </c>
      <c r="B906" s="114" t="s">
        <v>209</v>
      </c>
      <c r="C906" s="115">
        <v>7</v>
      </c>
      <c r="D906" s="78">
        <v>205.26</v>
      </c>
      <c r="E906" s="78">
        <f t="shared" si="139"/>
        <v>1436.82</v>
      </c>
      <c r="F906" s="78">
        <f t="shared" si="140"/>
        <v>1640.8484399999998</v>
      </c>
      <c r="G906" s="97" t="s">
        <v>210</v>
      </c>
    </row>
    <row r="907" spans="1:7">
      <c r="A907" s="94">
        <v>23</v>
      </c>
      <c r="B907" s="114" t="s">
        <v>277</v>
      </c>
      <c r="C907" s="115">
        <v>1</v>
      </c>
      <c r="D907" s="78">
        <v>235.5</v>
      </c>
      <c r="E907" s="78">
        <f t="shared" si="139"/>
        <v>235.5</v>
      </c>
      <c r="F907" s="78">
        <f t="shared" si="140"/>
        <v>268.94099999999997</v>
      </c>
      <c r="G907" s="97" t="s">
        <v>278</v>
      </c>
    </row>
    <row r="908" spans="1:7">
      <c r="A908" s="94">
        <v>24</v>
      </c>
      <c r="B908" s="114" t="s">
        <v>279</v>
      </c>
      <c r="C908" s="115">
        <v>1</v>
      </c>
      <c r="D908" s="78">
        <v>40.799999999999997</v>
      </c>
      <c r="E908" s="78">
        <f t="shared" si="139"/>
        <v>40.799999999999997</v>
      </c>
      <c r="F908" s="78">
        <f t="shared" si="140"/>
        <v>46.593599999999995</v>
      </c>
      <c r="G908" s="97" t="s">
        <v>280</v>
      </c>
    </row>
    <row r="909" spans="1:7">
      <c r="A909" s="94">
        <v>25</v>
      </c>
      <c r="B909" s="114" t="s">
        <v>281</v>
      </c>
      <c r="C909" s="115">
        <v>1</v>
      </c>
      <c r="D909" s="78">
        <v>93</v>
      </c>
      <c r="E909" s="78">
        <f t="shared" si="139"/>
        <v>93</v>
      </c>
      <c r="F909" s="78">
        <f t="shared" si="140"/>
        <v>106.20599999999999</v>
      </c>
      <c r="G909" s="97" t="s">
        <v>282</v>
      </c>
    </row>
    <row r="910" spans="1:7">
      <c r="A910" s="94">
        <v>26</v>
      </c>
      <c r="B910" s="114" t="s">
        <v>283</v>
      </c>
      <c r="C910" s="115">
        <v>1</v>
      </c>
      <c r="D910" s="78">
        <v>124.5</v>
      </c>
      <c r="E910" s="78">
        <f t="shared" si="139"/>
        <v>124.5</v>
      </c>
      <c r="F910" s="78">
        <f t="shared" si="140"/>
        <v>142.179</v>
      </c>
      <c r="G910" s="97" t="s">
        <v>284</v>
      </c>
    </row>
    <row r="911" spans="1:7">
      <c r="A911" s="94">
        <v>27</v>
      </c>
      <c r="B911" s="114" t="s">
        <v>285</v>
      </c>
      <c r="C911" s="115">
        <v>1</v>
      </c>
      <c r="D911" s="78">
        <v>73.5</v>
      </c>
      <c r="E911" s="78">
        <f t="shared" si="139"/>
        <v>73.5</v>
      </c>
      <c r="F911" s="78">
        <f t="shared" si="140"/>
        <v>83.936999999999998</v>
      </c>
      <c r="G911" s="97" t="s">
        <v>286</v>
      </c>
    </row>
    <row r="912" spans="1:7">
      <c r="A912" s="94">
        <v>28</v>
      </c>
      <c r="B912" s="114" t="s">
        <v>275</v>
      </c>
      <c r="C912" s="115">
        <v>1</v>
      </c>
      <c r="D912" s="78">
        <v>204.32</v>
      </c>
      <c r="E912" s="78">
        <f t="shared" si="139"/>
        <v>204.32</v>
      </c>
      <c r="F912" s="78">
        <f t="shared" si="140"/>
        <v>233.33343999999997</v>
      </c>
      <c r="G912" s="97" t="s">
        <v>276</v>
      </c>
    </row>
    <row r="913" spans="1:8">
      <c r="A913" s="94">
        <v>29</v>
      </c>
      <c r="B913" s="114" t="s">
        <v>215</v>
      </c>
      <c r="C913" s="115">
        <v>4</v>
      </c>
      <c r="D913" s="78">
        <v>1626</v>
      </c>
      <c r="E913" s="78">
        <f t="shared" si="139"/>
        <v>6504</v>
      </c>
      <c r="F913" s="78">
        <f t="shared" si="140"/>
        <v>7427.5679999999993</v>
      </c>
      <c r="G913" s="97" t="s">
        <v>216</v>
      </c>
    </row>
    <row r="914" spans="1:8">
      <c r="A914" s="94">
        <v>30</v>
      </c>
      <c r="B914" s="114" t="s">
        <v>224</v>
      </c>
      <c r="C914" s="115">
        <v>3</v>
      </c>
      <c r="D914" s="78">
        <v>183</v>
      </c>
      <c r="E914" s="78">
        <f t="shared" si="139"/>
        <v>549</v>
      </c>
      <c r="F914" s="78">
        <f t="shared" si="140"/>
        <v>626.95799999999997</v>
      </c>
      <c r="G914" s="97" t="s">
        <v>225</v>
      </c>
    </row>
    <row r="915" spans="1:8">
      <c r="A915" s="94">
        <v>31</v>
      </c>
      <c r="B915" s="114" t="s">
        <v>404</v>
      </c>
      <c r="C915" s="115">
        <v>1</v>
      </c>
      <c r="D915" s="78">
        <v>1824</v>
      </c>
      <c r="E915" s="78">
        <f t="shared" si="139"/>
        <v>1824</v>
      </c>
      <c r="F915" s="78">
        <f t="shared" si="140"/>
        <v>2083.0079999999998</v>
      </c>
      <c r="G915" s="97" t="s">
        <v>405</v>
      </c>
    </row>
    <row r="916" spans="1:8">
      <c r="A916" s="94">
        <v>32</v>
      </c>
      <c r="B916" s="114" t="s">
        <v>217</v>
      </c>
      <c r="C916" s="115">
        <v>1</v>
      </c>
      <c r="D916" s="78">
        <v>183</v>
      </c>
      <c r="E916" s="78">
        <f t="shared" si="139"/>
        <v>183</v>
      </c>
      <c r="F916" s="78">
        <f t="shared" si="140"/>
        <v>208.98599999999999</v>
      </c>
      <c r="G916" s="97" t="s">
        <v>218</v>
      </c>
    </row>
    <row r="917" spans="1:8">
      <c r="A917" s="94">
        <v>33</v>
      </c>
      <c r="B917" s="116" t="s">
        <v>205</v>
      </c>
      <c r="C917" s="117">
        <v>4</v>
      </c>
      <c r="D917" s="87">
        <v>26.53</v>
      </c>
      <c r="E917" s="87">
        <f t="shared" si="139"/>
        <v>106.12</v>
      </c>
      <c r="F917" s="87">
        <f t="shared" si="140"/>
        <v>121.18903999999999</v>
      </c>
      <c r="G917" s="98" t="s">
        <v>206</v>
      </c>
    </row>
    <row r="918" spans="1:8">
      <c r="A918" s="93"/>
      <c r="B918" s="80" t="s">
        <v>423</v>
      </c>
      <c r="C918" s="81"/>
      <c r="D918" s="82" t="s">
        <v>228</v>
      </c>
      <c r="E918" s="83">
        <f>SUM(E919:E953)</f>
        <v>129122.4</v>
      </c>
      <c r="F918" s="83">
        <f t="shared" ref="F918:H918" si="142">SUM(F919:F953)</f>
        <v>147457.78080000004</v>
      </c>
      <c r="G918" s="83">
        <f t="shared" si="142"/>
        <v>0</v>
      </c>
      <c r="H918" s="83">
        <f t="shared" si="142"/>
        <v>0</v>
      </c>
    </row>
    <row r="919" spans="1:8">
      <c r="A919" s="94">
        <v>1</v>
      </c>
      <c r="B919" s="114" t="s">
        <v>399</v>
      </c>
      <c r="C919" s="115">
        <v>1</v>
      </c>
      <c r="D919" s="78">
        <v>12048.9</v>
      </c>
      <c r="E919" s="78">
        <f t="shared" ref="E919:E953" si="143">(C919*D919)</f>
        <v>12048.9</v>
      </c>
      <c r="F919" s="78">
        <f t="shared" ref="F919:F953" si="144">(E919*1.142)</f>
        <v>13759.843799999999</v>
      </c>
      <c r="G919" s="97" t="s">
        <v>400</v>
      </c>
    </row>
    <row r="920" spans="1:8">
      <c r="A920" s="94">
        <v>2</v>
      </c>
      <c r="B920" s="114" t="s">
        <v>385</v>
      </c>
      <c r="C920" s="115">
        <v>1</v>
      </c>
      <c r="D920" s="78">
        <v>1059.75</v>
      </c>
      <c r="E920" s="78">
        <f t="shared" si="143"/>
        <v>1059.75</v>
      </c>
      <c r="F920" s="78">
        <f t="shared" si="144"/>
        <v>1210.2344999999998</v>
      </c>
      <c r="G920" s="97" t="s">
        <v>386</v>
      </c>
    </row>
    <row r="921" spans="1:8">
      <c r="A921" s="94">
        <v>3</v>
      </c>
      <c r="B921" s="114" t="s">
        <v>424</v>
      </c>
      <c r="C921" s="115">
        <v>1</v>
      </c>
      <c r="D921" s="78">
        <v>882.47</v>
      </c>
      <c r="E921" s="78">
        <f t="shared" si="143"/>
        <v>882.47</v>
      </c>
      <c r="F921" s="78">
        <f t="shared" si="144"/>
        <v>1007.7807399999999</v>
      </c>
      <c r="G921" s="97" t="s">
        <v>425</v>
      </c>
    </row>
    <row r="922" spans="1:8">
      <c r="A922" s="94">
        <v>4</v>
      </c>
      <c r="B922" s="114" t="s">
        <v>258</v>
      </c>
      <c r="C922" s="115">
        <v>1</v>
      </c>
      <c r="D922" s="78">
        <v>1740</v>
      </c>
      <c r="E922" s="78">
        <f t="shared" si="143"/>
        <v>1740</v>
      </c>
      <c r="F922" s="78">
        <f t="shared" si="144"/>
        <v>1987.08</v>
      </c>
      <c r="G922" s="97" t="s">
        <v>259</v>
      </c>
    </row>
    <row r="923" spans="1:8">
      <c r="A923" s="94">
        <v>5</v>
      </c>
      <c r="B923" s="114" t="s">
        <v>260</v>
      </c>
      <c r="C923" s="115">
        <v>1</v>
      </c>
      <c r="D923" s="78">
        <v>497.28</v>
      </c>
      <c r="E923" s="78">
        <f t="shared" si="143"/>
        <v>497.28</v>
      </c>
      <c r="F923" s="78">
        <f t="shared" si="144"/>
        <v>567.89375999999993</v>
      </c>
      <c r="G923" s="97" t="s">
        <v>261</v>
      </c>
    </row>
    <row r="924" spans="1:8">
      <c r="A924" s="94">
        <v>6</v>
      </c>
      <c r="B924" s="114" t="s">
        <v>426</v>
      </c>
      <c r="C924" s="115">
        <v>1</v>
      </c>
      <c r="D924" s="78">
        <v>7539</v>
      </c>
      <c r="E924" s="78">
        <f t="shared" si="143"/>
        <v>7539</v>
      </c>
      <c r="F924" s="78">
        <f t="shared" si="144"/>
        <v>8609.5379999999986</v>
      </c>
      <c r="G924" s="97" t="s">
        <v>427</v>
      </c>
    </row>
    <row r="925" spans="1:8">
      <c r="A925" s="94">
        <v>7</v>
      </c>
      <c r="B925" s="114" t="s">
        <v>937</v>
      </c>
      <c r="C925" s="115">
        <v>1</v>
      </c>
      <c r="D925" s="78">
        <v>1500</v>
      </c>
      <c r="E925" s="78">
        <f t="shared" ref="E925" si="145">(C925*D925)</f>
        <v>1500</v>
      </c>
      <c r="F925" s="78">
        <f t="shared" si="144"/>
        <v>1712.9999999999998</v>
      </c>
      <c r="G925" s="97"/>
    </row>
    <row r="926" spans="1:8">
      <c r="A926" s="94">
        <v>8</v>
      </c>
      <c r="B926" s="114" t="s">
        <v>264</v>
      </c>
      <c r="C926" s="115">
        <v>1</v>
      </c>
      <c r="D926" s="78">
        <v>12009</v>
      </c>
      <c r="E926" s="78">
        <f t="shared" si="143"/>
        <v>12009</v>
      </c>
      <c r="F926" s="78">
        <f t="shared" si="144"/>
        <v>13714.277999999998</v>
      </c>
      <c r="G926" s="97" t="s">
        <v>204</v>
      </c>
    </row>
    <row r="927" spans="1:8">
      <c r="A927" s="94">
        <v>9</v>
      </c>
      <c r="B927" s="114" t="s">
        <v>265</v>
      </c>
      <c r="C927" s="115">
        <v>1</v>
      </c>
      <c r="D927" s="78">
        <v>1176</v>
      </c>
      <c r="E927" s="78">
        <f t="shared" si="143"/>
        <v>1176</v>
      </c>
      <c r="F927" s="78">
        <f t="shared" si="144"/>
        <v>1342.992</v>
      </c>
      <c r="G927" s="97" t="s">
        <v>204</v>
      </c>
    </row>
    <row r="928" spans="1:8">
      <c r="A928" s="94">
        <v>10</v>
      </c>
      <c r="B928" s="114" t="s">
        <v>396</v>
      </c>
      <c r="C928" s="115">
        <v>1</v>
      </c>
      <c r="D928" s="78">
        <v>1601.95</v>
      </c>
      <c r="E928" s="78">
        <f t="shared" si="143"/>
        <v>1601.95</v>
      </c>
      <c r="F928" s="78">
        <f t="shared" si="144"/>
        <v>1829.4268999999999</v>
      </c>
      <c r="G928" s="97" t="s">
        <v>397</v>
      </c>
    </row>
    <row r="929" spans="1:7">
      <c r="A929" s="94">
        <v>11</v>
      </c>
      <c r="B929" s="114" t="s">
        <v>389</v>
      </c>
      <c r="C929" s="115">
        <v>1</v>
      </c>
      <c r="D929" s="78">
        <v>1051.6400000000001</v>
      </c>
      <c r="E929" s="78">
        <f t="shared" si="143"/>
        <v>1051.6400000000001</v>
      </c>
      <c r="F929" s="78">
        <f t="shared" si="144"/>
        <v>1200.97288</v>
      </c>
      <c r="G929" s="97" t="s">
        <v>390</v>
      </c>
    </row>
    <row r="930" spans="1:7">
      <c r="A930" s="94"/>
      <c r="B930" s="114" t="s">
        <v>1027</v>
      </c>
      <c r="C930" s="115">
        <v>1</v>
      </c>
      <c r="D930" s="78">
        <v>1200</v>
      </c>
      <c r="E930" s="78">
        <f t="shared" si="143"/>
        <v>1200</v>
      </c>
      <c r="F930" s="78">
        <f t="shared" si="144"/>
        <v>1370.3999999999999</v>
      </c>
      <c r="G930" s="97"/>
    </row>
    <row r="931" spans="1:7">
      <c r="A931" s="94">
        <v>12</v>
      </c>
      <c r="B931" s="114" t="s">
        <v>422</v>
      </c>
      <c r="C931" s="115">
        <v>1</v>
      </c>
      <c r="D931" s="78">
        <v>41793</v>
      </c>
      <c r="E931" s="78">
        <f t="shared" si="143"/>
        <v>41793</v>
      </c>
      <c r="F931" s="78">
        <f t="shared" si="144"/>
        <v>47727.605999999992</v>
      </c>
      <c r="G931" s="97" t="s">
        <v>204</v>
      </c>
    </row>
    <row r="932" spans="1:7">
      <c r="A932" s="94">
        <v>13</v>
      </c>
      <c r="B932" s="114" t="s">
        <v>393</v>
      </c>
      <c r="C932" s="115">
        <v>1</v>
      </c>
      <c r="D932" s="78">
        <v>11421</v>
      </c>
      <c r="E932" s="78">
        <f t="shared" si="143"/>
        <v>11421</v>
      </c>
      <c r="F932" s="78">
        <f t="shared" si="144"/>
        <v>13042.781999999999</v>
      </c>
      <c r="G932" s="97" t="s">
        <v>204</v>
      </c>
    </row>
    <row r="933" spans="1:7">
      <c r="A933" s="94">
        <v>14</v>
      </c>
      <c r="B933" s="114" t="s">
        <v>931</v>
      </c>
      <c r="C933" s="115">
        <v>1</v>
      </c>
      <c r="D933" s="78">
        <v>15333</v>
      </c>
      <c r="E933" s="78">
        <f t="shared" si="143"/>
        <v>15333</v>
      </c>
      <c r="F933" s="78">
        <f t="shared" si="144"/>
        <v>17510.286</v>
      </c>
      <c r="G933" s="97" t="s">
        <v>204</v>
      </c>
    </row>
    <row r="934" spans="1:7">
      <c r="A934" s="94">
        <v>15</v>
      </c>
      <c r="B934" s="114" t="s">
        <v>394</v>
      </c>
      <c r="C934" s="115">
        <v>1</v>
      </c>
      <c r="D934" s="78">
        <v>585</v>
      </c>
      <c r="E934" s="78">
        <f t="shared" si="143"/>
        <v>585</v>
      </c>
      <c r="F934" s="78">
        <f t="shared" si="144"/>
        <v>668.06999999999994</v>
      </c>
      <c r="G934" s="97" t="s">
        <v>204</v>
      </c>
    </row>
    <row r="935" spans="1:7">
      <c r="A935" s="94">
        <v>16</v>
      </c>
      <c r="B935" s="114" t="s">
        <v>395</v>
      </c>
      <c r="C935" s="115">
        <v>1</v>
      </c>
      <c r="D935" s="78">
        <v>564</v>
      </c>
      <c r="E935" s="78">
        <f t="shared" si="143"/>
        <v>564</v>
      </c>
      <c r="F935" s="78">
        <f t="shared" si="144"/>
        <v>644.08799999999997</v>
      </c>
      <c r="G935" s="97" t="s">
        <v>204</v>
      </c>
    </row>
    <row r="936" spans="1:7">
      <c r="A936" s="94">
        <v>17</v>
      </c>
      <c r="B936" s="114" t="s">
        <v>269</v>
      </c>
      <c r="C936" s="115">
        <v>14</v>
      </c>
      <c r="D936" s="78">
        <v>233.73</v>
      </c>
      <c r="E936" s="78">
        <f t="shared" si="143"/>
        <v>3272.22</v>
      </c>
      <c r="F936" s="78">
        <f t="shared" si="144"/>
        <v>3736.8752399999994</v>
      </c>
      <c r="G936" s="97" t="s">
        <v>270</v>
      </c>
    </row>
    <row r="937" spans="1:7">
      <c r="A937" s="94">
        <v>18</v>
      </c>
      <c r="B937" s="114" t="s">
        <v>271</v>
      </c>
      <c r="C937" s="115">
        <v>7</v>
      </c>
      <c r="D937" s="78">
        <v>125.11</v>
      </c>
      <c r="E937" s="78">
        <f t="shared" si="143"/>
        <v>875.77</v>
      </c>
      <c r="F937" s="78">
        <f t="shared" si="144"/>
        <v>1000.1293399999998</v>
      </c>
      <c r="G937" s="97" t="s">
        <v>272</v>
      </c>
    </row>
    <row r="938" spans="1:7">
      <c r="A938" s="94">
        <v>19</v>
      </c>
      <c r="B938" s="114" t="s">
        <v>287</v>
      </c>
      <c r="C938" s="115">
        <v>5</v>
      </c>
      <c r="D938" s="78">
        <v>138.13999999999999</v>
      </c>
      <c r="E938" s="78">
        <f t="shared" si="143"/>
        <v>690.69999999999993</v>
      </c>
      <c r="F938" s="78">
        <f t="shared" si="144"/>
        <v>788.7793999999999</v>
      </c>
      <c r="G938" s="97" t="s">
        <v>288</v>
      </c>
    </row>
    <row r="939" spans="1:7">
      <c r="A939" s="94">
        <v>20</v>
      </c>
      <c r="B939" s="114" t="s">
        <v>273</v>
      </c>
      <c r="C939" s="115">
        <v>1</v>
      </c>
      <c r="D939" s="78">
        <v>174.56</v>
      </c>
      <c r="E939" s="78">
        <f t="shared" si="143"/>
        <v>174.56</v>
      </c>
      <c r="F939" s="78">
        <f t="shared" si="144"/>
        <v>199.34751999999997</v>
      </c>
      <c r="G939" s="97" t="s">
        <v>274</v>
      </c>
    </row>
    <row r="940" spans="1:7">
      <c r="A940" s="94">
        <v>21</v>
      </c>
      <c r="B940" s="114" t="s">
        <v>211</v>
      </c>
      <c r="C940" s="115">
        <v>7</v>
      </c>
      <c r="D940" s="78">
        <v>103.2</v>
      </c>
      <c r="E940" s="78">
        <f t="shared" si="143"/>
        <v>722.4</v>
      </c>
      <c r="F940" s="78">
        <f t="shared" si="144"/>
        <v>824.98079999999993</v>
      </c>
      <c r="G940" s="97" t="s">
        <v>212</v>
      </c>
    </row>
    <row r="941" spans="1:7">
      <c r="A941" s="94">
        <v>22</v>
      </c>
      <c r="B941" s="114" t="s">
        <v>209</v>
      </c>
      <c r="C941" s="115">
        <v>7</v>
      </c>
      <c r="D941" s="78">
        <v>205.26</v>
      </c>
      <c r="E941" s="78">
        <f t="shared" si="143"/>
        <v>1436.82</v>
      </c>
      <c r="F941" s="78">
        <f t="shared" si="144"/>
        <v>1640.8484399999998</v>
      </c>
      <c r="G941" s="97" t="s">
        <v>210</v>
      </c>
    </row>
    <row r="942" spans="1:7">
      <c r="A942" s="94">
        <v>23</v>
      </c>
      <c r="B942" s="114" t="s">
        <v>277</v>
      </c>
      <c r="C942" s="115">
        <v>1</v>
      </c>
      <c r="D942" s="78">
        <v>235.5</v>
      </c>
      <c r="E942" s="78">
        <f t="shared" si="143"/>
        <v>235.5</v>
      </c>
      <c r="F942" s="78">
        <f t="shared" si="144"/>
        <v>268.94099999999997</v>
      </c>
      <c r="G942" s="97" t="s">
        <v>278</v>
      </c>
    </row>
    <row r="943" spans="1:7">
      <c r="A943" s="94">
        <v>24</v>
      </c>
      <c r="B943" s="114" t="s">
        <v>279</v>
      </c>
      <c r="C943" s="115">
        <v>1</v>
      </c>
      <c r="D943" s="78">
        <v>40.799999999999997</v>
      </c>
      <c r="E943" s="78">
        <f t="shared" si="143"/>
        <v>40.799999999999997</v>
      </c>
      <c r="F943" s="78">
        <f t="shared" si="144"/>
        <v>46.593599999999995</v>
      </c>
      <c r="G943" s="97" t="s">
        <v>280</v>
      </c>
    </row>
    <row r="944" spans="1:7">
      <c r="A944" s="94">
        <v>25</v>
      </c>
      <c r="B944" s="114" t="s">
        <v>281</v>
      </c>
      <c r="C944" s="115">
        <v>1</v>
      </c>
      <c r="D944" s="78">
        <v>93</v>
      </c>
      <c r="E944" s="78">
        <f t="shared" si="143"/>
        <v>93</v>
      </c>
      <c r="F944" s="78">
        <f t="shared" si="144"/>
        <v>106.20599999999999</v>
      </c>
      <c r="G944" s="97" t="s">
        <v>282</v>
      </c>
    </row>
    <row r="945" spans="1:8">
      <c r="A945" s="94">
        <v>26</v>
      </c>
      <c r="B945" s="114" t="s">
        <v>283</v>
      </c>
      <c r="C945" s="115">
        <v>1</v>
      </c>
      <c r="D945" s="78">
        <v>124.5</v>
      </c>
      <c r="E945" s="78">
        <f t="shared" si="143"/>
        <v>124.5</v>
      </c>
      <c r="F945" s="78">
        <f t="shared" si="144"/>
        <v>142.179</v>
      </c>
      <c r="G945" s="97" t="s">
        <v>284</v>
      </c>
    </row>
    <row r="946" spans="1:8">
      <c r="A946" s="94">
        <v>27</v>
      </c>
      <c r="B946" s="114" t="s">
        <v>285</v>
      </c>
      <c r="C946" s="115">
        <v>1</v>
      </c>
      <c r="D946" s="78">
        <v>73.5</v>
      </c>
      <c r="E946" s="78">
        <f t="shared" si="143"/>
        <v>73.5</v>
      </c>
      <c r="F946" s="78">
        <f t="shared" si="144"/>
        <v>83.936999999999998</v>
      </c>
      <c r="G946" s="97" t="s">
        <v>286</v>
      </c>
    </row>
    <row r="947" spans="1:8">
      <c r="A947" s="94">
        <v>28</v>
      </c>
      <c r="B947" s="114" t="s">
        <v>275</v>
      </c>
      <c r="C947" s="115">
        <v>1</v>
      </c>
      <c r="D947" s="78">
        <v>204.32</v>
      </c>
      <c r="E947" s="78">
        <f t="shared" si="143"/>
        <v>204.32</v>
      </c>
      <c r="F947" s="78">
        <f t="shared" si="144"/>
        <v>233.33343999999997</v>
      </c>
      <c r="G947" s="97" t="s">
        <v>276</v>
      </c>
    </row>
    <row r="948" spans="1:8">
      <c r="A948" s="94">
        <v>29</v>
      </c>
      <c r="B948" s="114" t="s">
        <v>215</v>
      </c>
      <c r="C948" s="115">
        <v>4</v>
      </c>
      <c r="D948" s="78">
        <v>1626</v>
      </c>
      <c r="E948" s="78">
        <f t="shared" si="143"/>
        <v>6504</v>
      </c>
      <c r="F948" s="78">
        <f t="shared" si="144"/>
        <v>7427.5679999999993</v>
      </c>
      <c r="G948" s="97" t="s">
        <v>216</v>
      </c>
    </row>
    <row r="949" spans="1:8">
      <c r="A949" s="94">
        <v>30</v>
      </c>
      <c r="B949" s="114" t="s">
        <v>224</v>
      </c>
      <c r="C949" s="115">
        <v>3</v>
      </c>
      <c r="D949" s="78">
        <v>183</v>
      </c>
      <c r="E949" s="78">
        <f t="shared" si="143"/>
        <v>549</v>
      </c>
      <c r="F949" s="78">
        <f t="shared" si="144"/>
        <v>626.95799999999997</v>
      </c>
      <c r="G949" s="97" t="s">
        <v>225</v>
      </c>
    </row>
    <row r="950" spans="1:8">
      <c r="A950" s="94">
        <v>31</v>
      </c>
      <c r="B950" s="114" t="s">
        <v>332</v>
      </c>
      <c r="C950" s="115">
        <v>1</v>
      </c>
      <c r="D950" s="78">
        <v>1824</v>
      </c>
      <c r="E950" s="78">
        <f t="shared" si="143"/>
        <v>1824</v>
      </c>
      <c r="F950" s="78">
        <f t="shared" si="144"/>
        <v>2083.0079999999998</v>
      </c>
      <c r="G950" s="97" t="s">
        <v>333</v>
      </c>
    </row>
    <row r="951" spans="1:8">
      <c r="A951" s="94">
        <v>32</v>
      </c>
      <c r="B951" s="114" t="s">
        <v>217</v>
      </c>
      <c r="C951" s="115">
        <v>1</v>
      </c>
      <c r="D951" s="78">
        <v>183</v>
      </c>
      <c r="E951" s="78">
        <f t="shared" si="143"/>
        <v>183</v>
      </c>
      <c r="F951" s="78">
        <f t="shared" si="144"/>
        <v>208.98599999999999</v>
      </c>
      <c r="G951" s="97" t="s">
        <v>218</v>
      </c>
    </row>
    <row r="952" spans="1:8">
      <c r="A952" s="94">
        <v>33</v>
      </c>
      <c r="B952" s="114" t="s">
        <v>205</v>
      </c>
      <c r="C952" s="115">
        <v>4</v>
      </c>
      <c r="D952" s="78">
        <v>26.53</v>
      </c>
      <c r="E952" s="78">
        <f t="shared" si="143"/>
        <v>106.12</v>
      </c>
      <c r="F952" s="78">
        <f t="shared" si="144"/>
        <v>121.18903999999999</v>
      </c>
      <c r="G952" s="97" t="s">
        <v>206</v>
      </c>
    </row>
    <row r="953" spans="1:8">
      <c r="A953" s="94">
        <v>34</v>
      </c>
      <c r="B953" s="116" t="s">
        <v>428</v>
      </c>
      <c r="C953" s="117">
        <v>1</v>
      </c>
      <c r="D953" s="87">
        <v>10.199999999999999</v>
      </c>
      <c r="E953" s="87">
        <f t="shared" si="143"/>
        <v>10.199999999999999</v>
      </c>
      <c r="F953" s="87">
        <f t="shared" si="144"/>
        <v>11.648399999999999</v>
      </c>
      <c r="G953" s="98" t="s">
        <v>429</v>
      </c>
    </row>
    <row r="954" spans="1:8">
      <c r="A954" s="93"/>
      <c r="B954" s="80" t="s">
        <v>430</v>
      </c>
      <c r="C954" s="81"/>
      <c r="D954" s="82" t="s">
        <v>228</v>
      </c>
      <c r="E954" s="83">
        <f>SUM(E955:E989)</f>
        <v>129870.39999999999</v>
      </c>
      <c r="F954" s="83">
        <f t="shared" ref="F954:H954" si="146">SUM(F955:F989)</f>
        <v>148311.99680000002</v>
      </c>
      <c r="G954" s="83">
        <f t="shared" si="146"/>
        <v>0</v>
      </c>
      <c r="H954" s="83">
        <f t="shared" si="146"/>
        <v>0</v>
      </c>
    </row>
    <row r="955" spans="1:8">
      <c r="A955" s="94">
        <v>1</v>
      </c>
      <c r="B955" s="114" t="s">
        <v>399</v>
      </c>
      <c r="C955" s="115">
        <v>1</v>
      </c>
      <c r="D955" s="78">
        <v>12048.9</v>
      </c>
      <c r="E955" s="78">
        <f t="shared" ref="E955:E989" si="147">(C955*D955)</f>
        <v>12048.9</v>
      </c>
      <c r="F955" s="78">
        <f t="shared" ref="F955:F989" si="148">(E955*1.142)</f>
        <v>13759.843799999999</v>
      </c>
      <c r="G955" s="97" t="s">
        <v>400</v>
      </c>
    </row>
    <row r="956" spans="1:8">
      <c r="A956" s="94">
        <v>2</v>
      </c>
      <c r="B956" s="114" t="s">
        <v>385</v>
      </c>
      <c r="C956" s="115">
        <v>1</v>
      </c>
      <c r="D956" s="78">
        <v>1059.75</v>
      </c>
      <c r="E956" s="78">
        <f t="shared" si="147"/>
        <v>1059.75</v>
      </c>
      <c r="F956" s="78">
        <f t="shared" si="148"/>
        <v>1210.2344999999998</v>
      </c>
      <c r="G956" s="97" t="s">
        <v>386</v>
      </c>
    </row>
    <row r="957" spans="1:8">
      <c r="A957" s="94">
        <v>3</v>
      </c>
      <c r="B957" s="114" t="s">
        <v>431</v>
      </c>
      <c r="C957" s="115">
        <v>1</v>
      </c>
      <c r="D957" s="78">
        <v>1630.47</v>
      </c>
      <c r="E957" s="78">
        <f t="shared" si="147"/>
        <v>1630.47</v>
      </c>
      <c r="F957" s="78">
        <f t="shared" si="148"/>
        <v>1861.9967399999998</v>
      </c>
      <c r="G957" s="97" t="s">
        <v>432</v>
      </c>
    </row>
    <row r="958" spans="1:8">
      <c r="A958" s="94">
        <v>4</v>
      </c>
      <c r="B958" s="114" t="s">
        <v>389</v>
      </c>
      <c r="C958" s="115">
        <v>1</v>
      </c>
      <c r="D958" s="78">
        <v>1051.6400000000001</v>
      </c>
      <c r="E958" s="78">
        <f t="shared" si="147"/>
        <v>1051.6400000000001</v>
      </c>
      <c r="F958" s="78">
        <f t="shared" si="148"/>
        <v>1200.97288</v>
      </c>
      <c r="G958" s="97" t="s">
        <v>390</v>
      </c>
    </row>
    <row r="959" spans="1:8">
      <c r="A959" s="94">
        <v>5</v>
      </c>
      <c r="B959" s="114" t="s">
        <v>396</v>
      </c>
      <c r="C959" s="115">
        <v>1</v>
      </c>
      <c r="D959" s="78">
        <v>1601.95</v>
      </c>
      <c r="E959" s="78">
        <f t="shared" si="147"/>
        <v>1601.95</v>
      </c>
      <c r="F959" s="78">
        <f t="shared" si="148"/>
        <v>1829.4268999999999</v>
      </c>
      <c r="G959" s="97" t="s">
        <v>397</v>
      </c>
    </row>
    <row r="960" spans="1:8">
      <c r="A960" s="94">
        <v>6</v>
      </c>
      <c r="B960" s="114" t="s">
        <v>258</v>
      </c>
      <c r="C960" s="115">
        <v>1</v>
      </c>
      <c r="D960" s="78">
        <v>1740</v>
      </c>
      <c r="E960" s="78">
        <f t="shared" si="147"/>
        <v>1740</v>
      </c>
      <c r="F960" s="78">
        <f t="shared" si="148"/>
        <v>1987.08</v>
      </c>
      <c r="G960" s="97" t="s">
        <v>259</v>
      </c>
    </row>
    <row r="961" spans="1:7">
      <c r="A961" s="94">
        <v>7</v>
      </c>
      <c r="B961" s="114" t="s">
        <v>260</v>
      </c>
      <c r="C961" s="115">
        <v>1</v>
      </c>
      <c r="D961" s="78">
        <v>497.28</v>
      </c>
      <c r="E961" s="78">
        <f t="shared" si="147"/>
        <v>497.28</v>
      </c>
      <c r="F961" s="78">
        <f t="shared" si="148"/>
        <v>567.89375999999993</v>
      </c>
      <c r="G961" s="97" t="s">
        <v>261</v>
      </c>
    </row>
    <row r="962" spans="1:7">
      <c r="A962" s="94">
        <v>8</v>
      </c>
      <c r="B962" s="114" t="s">
        <v>426</v>
      </c>
      <c r="C962" s="115">
        <v>1</v>
      </c>
      <c r="D962" s="78">
        <v>7539</v>
      </c>
      <c r="E962" s="78">
        <f t="shared" si="147"/>
        <v>7539</v>
      </c>
      <c r="F962" s="78">
        <f t="shared" si="148"/>
        <v>8609.5379999999986</v>
      </c>
      <c r="G962" s="97" t="s">
        <v>427</v>
      </c>
    </row>
    <row r="963" spans="1:7">
      <c r="A963" s="94">
        <v>9</v>
      </c>
      <c r="B963" s="114" t="s">
        <v>937</v>
      </c>
      <c r="C963" s="115">
        <v>1</v>
      </c>
      <c r="D963" s="78">
        <v>1500</v>
      </c>
      <c r="E963" s="78">
        <f t="shared" si="147"/>
        <v>1500</v>
      </c>
      <c r="F963" s="78">
        <f t="shared" si="148"/>
        <v>1712.9999999999998</v>
      </c>
      <c r="G963" s="97"/>
    </row>
    <row r="964" spans="1:7">
      <c r="A964" s="94">
        <v>10</v>
      </c>
      <c r="B964" s="114" t="s">
        <v>264</v>
      </c>
      <c r="C964" s="115">
        <v>1</v>
      </c>
      <c r="D964" s="78">
        <v>12009</v>
      </c>
      <c r="E964" s="78">
        <f t="shared" si="147"/>
        <v>12009</v>
      </c>
      <c r="F964" s="78">
        <f t="shared" si="148"/>
        <v>13714.277999999998</v>
      </c>
      <c r="G964" s="97" t="s">
        <v>204</v>
      </c>
    </row>
    <row r="965" spans="1:7">
      <c r="A965" s="94">
        <v>11</v>
      </c>
      <c r="B965" s="114" t="s">
        <v>265</v>
      </c>
      <c r="C965" s="115">
        <v>1</v>
      </c>
      <c r="D965" s="78">
        <v>1176</v>
      </c>
      <c r="E965" s="78">
        <f t="shared" si="147"/>
        <v>1176</v>
      </c>
      <c r="F965" s="78">
        <f t="shared" si="148"/>
        <v>1342.992</v>
      </c>
      <c r="G965" s="97" t="s">
        <v>204</v>
      </c>
    </row>
    <row r="966" spans="1:7">
      <c r="A966" s="94"/>
      <c r="B966" s="114" t="s">
        <v>1027</v>
      </c>
      <c r="C966" s="115">
        <v>1</v>
      </c>
      <c r="D966" s="78">
        <v>1200</v>
      </c>
      <c r="E966" s="78">
        <f t="shared" si="147"/>
        <v>1200</v>
      </c>
      <c r="F966" s="78">
        <f t="shared" si="148"/>
        <v>1370.3999999999999</v>
      </c>
      <c r="G966" s="97"/>
    </row>
    <row r="967" spans="1:7">
      <c r="A967" s="94">
        <v>12</v>
      </c>
      <c r="B967" s="114" t="s">
        <v>422</v>
      </c>
      <c r="C967" s="115">
        <v>1</v>
      </c>
      <c r="D967" s="78">
        <v>41793</v>
      </c>
      <c r="E967" s="78">
        <f t="shared" si="147"/>
        <v>41793</v>
      </c>
      <c r="F967" s="78">
        <f t="shared" si="148"/>
        <v>47727.605999999992</v>
      </c>
      <c r="G967" s="97" t="s">
        <v>204</v>
      </c>
    </row>
    <row r="968" spans="1:7">
      <c r="A968" s="94">
        <v>13</v>
      </c>
      <c r="B968" s="114" t="s">
        <v>393</v>
      </c>
      <c r="C968" s="115">
        <v>1</v>
      </c>
      <c r="D968" s="78">
        <v>11421</v>
      </c>
      <c r="E968" s="78">
        <f t="shared" si="147"/>
        <v>11421</v>
      </c>
      <c r="F968" s="78">
        <f t="shared" si="148"/>
        <v>13042.781999999999</v>
      </c>
      <c r="G968" s="97" t="s">
        <v>204</v>
      </c>
    </row>
    <row r="969" spans="1:7">
      <c r="A969" s="94">
        <v>14</v>
      </c>
      <c r="B969" s="114" t="s">
        <v>931</v>
      </c>
      <c r="C969" s="115">
        <v>1</v>
      </c>
      <c r="D969" s="78">
        <v>15333</v>
      </c>
      <c r="E969" s="78">
        <f t="shared" si="147"/>
        <v>15333</v>
      </c>
      <c r="F969" s="78">
        <f t="shared" si="148"/>
        <v>17510.286</v>
      </c>
      <c r="G969" s="97" t="s">
        <v>204</v>
      </c>
    </row>
    <row r="970" spans="1:7">
      <c r="A970" s="94">
        <v>15</v>
      </c>
      <c r="B970" s="114" t="s">
        <v>394</v>
      </c>
      <c r="C970" s="115">
        <v>1</v>
      </c>
      <c r="D970" s="78">
        <v>585</v>
      </c>
      <c r="E970" s="78">
        <f t="shared" si="147"/>
        <v>585</v>
      </c>
      <c r="F970" s="78">
        <f t="shared" si="148"/>
        <v>668.06999999999994</v>
      </c>
      <c r="G970" s="97" t="s">
        <v>204</v>
      </c>
    </row>
    <row r="971" spans="1:7">
      <c r="A971" s="94">
        <v>16</v>
      </c>
      <c r="B971" s="114" t="s">
        <v>395</v>
      </c>
      <c r="C971" s="115">
        <v>1</v>
      </c>
      <c r="D971" s="78">
        <v>564</v>
      </c>
      <c r="E971" s="78">
        <f t="shared" si="147"/>
        <v>564</v>
      </c>
      <c r="F971" s="78">
        <f t="shared" si="148"/>
        <v>644.08799999999997</v>
      </c>
      <c r="G971" s="97" t="s">
        <v>204</v>
      </c>
    </row>
    <row r="972" spans="1:7">
      <c r="A972" s="94">
        <v>17</v>
      </c>
      <c r="B972" s="114" t="s">
        <v>269</v>
      </c>
      <c r="C972" s="115">
        <v>14</v>
      </c>
      <c r="D972" s="78">
        <v>233.73</v>
      </c>
      <c r="E972" s="78">
        <f t="shared" si="147"/>
        <v>3272.22</v>
      </c>
      <c r="F972" s="78">
        <f t="shared" si="148"/>
        <v>3736.8752399999994</v>
      </c>
      <c r="G972" s="97" t="s">
        <v>270</v>
      </c>
    </row>
    <row r="973" spans="1:7">
      <c r="A973" s="94">
        <v>18</v>
      </c>
      <c r="B973" s="114" t="s">
        <v>271</v>
      </c>
      <c r="C973" s="115">
        <v>7</v>
      </c>
      <c r="D973" s="78">
        <v>125.11</v>
      </c>
      <c r="E973" s="78">
        <f t="shared" si="147"/>
        <v>875.77</v>
      </c>
      <c r="F973" s="78">
        <f t="shared" si="148"/>
        <v>1000.1293399999998</v>
      </c>
      <c r="G973" s="97" t="s">
        <v>272</v>
      </c>
    </row>
    <row r="974" spans="1:7">
      <c r="A974" s="94">
        <v>19</v>
      </c>
      <c r="B974" s="114" t="s">
        <v>287</v>
      </c>
      <c r="C974" s="115">
        <v>5</v>
      </c>
      <c r="D974" s="78">
        <v>138.13999999999999</v>
      </c>
      <c r="E974" s="78">
        <f t="shared" si="147"/>
        <v>690.69999999999993</v>
      </c>
      <c r="F974" s="78">
        <f t="shared" si="148"/>
        <v>788.7793999999999</v>
      </c>
      <c r="G974" s="97" t="s">
        <v>288</v>
      </c>
    </row>
    <row r="975" spans="1:7">
      <c r="A975" s="94">
        <v>20</v>
      </c>
      <c r="B975" s="114" t="s">
        <v>273</v>
      </c>
      <c r="C975" s="115">
        <v>1</v>
      </c>
      <c r="D975" s="78">
        <v>174.56</v>
      </c>
      <c r="E975" s="78">
        <f t="shared" si="147"/>
        <v>174.56</v>
      </c>
      <c r="F975" s="78">
        <f t="shared" si="148"/>
        <v>199.34751999999997</v>
      </c>
      <c r="G975" s="97" t="s">
        <v>274</v>
      </c>
    </row>
    <row r="976" spans="1:7">
      <c r="A976" s="94">
        <v>21</v>
      </c>
      <c r="B976" s="114" t="s">
        <v>211</v>
      </c>
      <c r="C976" s="115">
        <v>7</v>
      </c>
      <c r="D976" s="78">
        <v>103.2</v>
      </c>
      <c r="E976" s="78">
        <f t="shared" si="147"/>
        <v>722.4</v>
      </c>
      <c r="F976" s="78">
        <f t="shared" si="148"/>
        <v>824.98079999999993</v>
      </c>
      <c r="G976" s="97" t="s">
        <v>212</v>
      </c>
    </row>
    <row r="977" spans="1:8">
      <c r="A977" s="94">
        <v>22</v>
      </c>
      <c r="B977" s="114" t="s">
        <v>209</v>
      </c>
      <c r="C977" s="115">
        <v>7</v>
      </c>
      <c r="D977" s="78">
        <v>205.26</v>
      </c>
      <c r="E977" s="78">
        <f t="shared" si="147"/>
        <v>1436.82</v>
      </c>
      <c r="F977" s="78">
        <f t="shared" si="148"/>
        <v>1640.8484399999998</v>
      </c>
      <c r="G977" s="97" t="s">
        <v>210</v>
      </c>
    </row>
    <row r="978" spans="1:8">
      <c r="A978" s="94">
        <v>23</v>
      </c>
      <c r="B978" s="114" t="s">
        <v>277</v>
      </c>
      <c r="C978" s="115">
        <v>1</v>
      </c>
      <c r="D978" s="78">
        <v>235.5</v>
      </c>
      <c r="E978" s="78">
        <f t="shared" si="147"/>
        <v>235.5</v>
      </c>
      <c r="F978" s="78">
        <f t="shared" si="148"/>
        <v>268.94099999999997</v>
      </c>
      <c r="G978" s="97" t="s">
        <v>278</v>
      </c>
    </row>
    <row r="979" spans="1:8">
      <c r="A979" s="94">
        <v>24</v>
      </c>
      <c r="B979" s="114" t="s">
        <v>279</v>
      </c>
      <c r="C979" s="115">
        <v>1</v>
      </c>
      <c r="D979" s="78">
        <v>40.799999999999997</v>
      </c>
      <c r="E979" s="78">
        <f t="shared" si="147"/>
        <v>40.799999999999997</v>
      </c>
      <c r="F979" s="78">
        <f t="shared" si="148"/>
        <v>46.593599999999995</v>
      </c>
      <c r="G979" s="97" t="s">
        <v>280</v>
      </c>
    </row>
    <row r="980" spans="1:8">
      <c r="A980" s="94">
        <v>25</v>
      </c>
      <c r="B980" s="114" t="s">
        <v>281</v>
      </c>
      <c r="C980" s="115">
        <v>1</v>
      </c>
      <c r="D980" s="78">
        <v>93</v>
      </c>
      <c r="E980" s="78">
        <f t="shared" si="147"/>
        <v>93</v>
      </c>
      <c r="F980" s="78">
        <f t="shared" si="148"/>
        <v>106.20599999999999</v>
      </c>
      <c r="G980" s="97" t="s">
        <v>282</v>
      </c>
    </row>
    <row r="981" spans="1:8">
      <c r="A981" s="94">
        <v>26</v>
      </c>
      <c r="B981" s="114" t="s">
        <v>283</v>
      </c>
      <c r="C981" s="115">
        <v>1</v>
      </c>
      <c r="D981" s="78">
        <v>124.5</v>
      </c>
      <c r="E981" s="78">
        <f t="shared" si="147"/>
        <v>124.5</v>
      </c>
      <c r="F981" s="78">
        <f t="shared" si="148"/>
        <v>142.179</v>
      </c>
      <c r="G981" s="97" t="s">
        <v>284</v>
      </c>
    </row>
    <row r="982" spans="1:8">
      <c r="A982" s="94">
        <v>27</v>
      </c>
      <c r="B982" s="114" t="s">
        <v>285</v>
      </c>
      <c r="C982" s="115">
        <v>1</v>
      </c>
      <c r="D982" s="78">
        <v>73.5</v>
      </c>
      <c r="E982" s="78">
        <f t="shared" si="147"/>
        <v>73.5</v>
      </c>
      <c r="F982" s="78">
        <f t="shared" si="148"/>
        <v>83.936999999999998</v>
      </c>
      <c r="G982" s="97" t="s">
        <v>286</v>
      </c>
    </row>
    <row r="983" spans="1:8">
      <c r="A983" s="94">
        <v>28</v>
      </c>
      <c r="B983" s="114" t="s">
        <v>275</v>
      </c>
      <c r="C983" s="115">
        <v>1</v>
      </c>
      <c r="D983" s="78">
        <v>204.32</v>
      </c>
      <c r="E983" s="78">
        <f t="shared" si="147"/>
        <v>204.32</v>
      </c>
      <c r="F983" s="78">
        <f t="shared" si="148"/>
        <v>233.33343999999997</v>
      </c>
      <c r="G983" s="97" t="s">
        <v>276</v>
      </c>
    </row>
    <row r="984" spans="1:8">
      <c r="A984" s="94">
        <v>29</v>
      </c>
      <c r="B984" s="114" t="s">
        <v>215</v>
      </c>
      <c r="C984" s="115">
        <v>4</v>
      </c>
      <c r="D984" s="78">
        <v>1626</v>
      </c>
      <c r="E984" s="78">
        <f t="shared" si="147"/>
        <v>6504</v>
      </c>
      <c r="F984" s="78">
        <f t="shared" si="148"/>
        <v>7427.5679999999993</v>
      </c>
      <c r="G984" s="97" t="s">
        <v>216</v>
      </c>
    </row>
    <row r="985" spans="1:8">
      <c r="A985" s="94">
        <v>30</v>
      </c>
      <c r="B985" s="114" t="s">
        <v>224</v>
      </c>
      <c r="C985" s="115">
        <v>3</v>
      </c>
      <c r="D985" s="78">
        <v>183</v>
      </c>
      <c r="E985" s="78">
        <f t="shared" si="147"/>
        <v>549</v>
      </c>
      <c r="F985" s="78">
        <f t="shared" si="148"/>
        <v>626.95799999999997</v>
      </c>
      <c r="G985" s="97" t="s">
        <v>225</v>
      </c>
    </row>
    <row r="986" spans="1:8">
      <c r="A986" s="94">
        <v>31</v>
      </c>
      <c r="B986" s="114" t="s">
        <v>205</v>
      </c>
      <c r="C986" s="115">
        <v>4</v>
      </c>
      <c r="D986" s="78">
        <v>26.53</v>
      </c>
      <c r="E986" s="78">
        <f t="shared" si="147"/>
        <v>106.12</v>
      </c>
      <c r="F986" s="78">
        <f t="shared" si="148"/>
        <v>121.18903999999999</v>
      </c>
      <c r="G986" s="97" t="s">
        <v>206</v>
      </c>
    </row>
    <row r="987" spans="1:8">
      <c r="A987" s="94">
        <v>32</v>
      </c>
      <c r="B987" s="114" t="s">
        <v>332</v>
      </c>
      <c r="C987" s="115">
        <v>1</v>
      </c>
      <c r="D987" s="78">
        <v>1824</v>
      </c>
      <c r="E987" s="78">
        <f t="shared" si="147"/>
        <v>1824</v>
      </c>
      <c r="F987" s="78">
        <f t="shared" si="148"/>
        <v>2083.0079999999998</v>
      </c>
      <c r="G987" s="97" t="s">
        <v>333</v>
      </c>
    </row>
    <row r="988" spans="1:8">
      <c r="A988" s="94">
        <v>33</v>
      </c>
      <c r="B988" s="114" t="s">
        <v>217</v>
      </c>
      <c r="C988" s="115">
        <v>1</v>
      </c>
      <c r="D988" s="78">
        <v>183</v>
      </c>
      <c r="E988" s="78">
        <f t="shared" si="147"/>
        <v>183</v>
      </c>
      <c r="F988" s="78">
        <f t="shared" si="148"/>
        <v>208.98599999999999</v>
      </c>
      <c r="G988" s="97" t="s">
        <v>218</v>
      </c>
    </row>
    <row r="989" spans="1:8">
      <c r="A989" s="94">
        <v>34</v>
      </c>
      <c r="B989" s="116" t="s">
        <v>428</v>
      </c>
      <c r="C989" s="117">
        <v>1</v>
      </c>
      <c r="D989" s="87">
        <v>10.199999999999999</v>
      </c>
      <c r="E989" s="87">
        <f t="shared" si="147"/>
        <v>10.199999999999999</v>
      </c>
      <c r="F989" s="87">
        <f t="shared" si="148"/>
        <v>11.648399999999999</v>
      </c>
      <c r="G989" s="98" t="s">
        <v>429</v>
      </c>
    </row>
    <row r="990" spans="1:8">
      <c r="A990" s="93"/>
      <c r="B990" s="80" t="s">
        <v>433</v>
      </c>
      <c r="C990" s="81"/>
      <c r="D990" s="82" t="s">
        <v>228</v>
      </c>
      <c r="E990" s="83">
        <f>SUM(E991:E1025)</f>
        <v>133618.81</v>
      </c>
      <c r="F990" s="83">
        <f t="shared" ref="F990:H990" si="149">SUM(F991:F1025)</f>
        <v>152592.68101999999</v>
      </c>
      <c r="G990" s="83">
        <f t="shared" si="149"/>
        <v>0</v>
      </c>
      <c r="H990" s="83">
        <f t="shared" si="149"/>
        <v>0</v>
      </c>
    </row>
    <row r="991" spans="1:8">
      <c r="A991" s="94">
        <v>1</v>
      </c>
      <c r="B991" s="114" t="s">
        <v>399</v>
      </c>
      <c r="C991" s="115">
        <v>1</v>
      </c>
      <c r="D991" s="78">
        <v>12048.9</v>
      </c>
      <c r="E991" s="78">
        <f t="shared" ref="E991:E1025" si="150">(C991*D991)</f>
        <v>12048.9</v>
      </c>
      <c r="F991" s="78">
        <f t="shared" ref="F991:F1025" si="151">(E991*1.142)</f>
        <v>13759.843799999999</v>
      </c>
      <c r="G991" s="97" t="s">
        <v>400</v>
      </c>
    </row>
    <row r="992" spans="1:8">
      <c r="A992" s="94">
        <v>2</v>
      </c>
      <c r="B992" s="114" t="s">
        <v>385</v>
      </c>
      <c r="C992" s="115">
        <v>1</v>
      </c>
      <c r="D992" s="78">
        <v>1059.75</v>
      </c>
      <c r="E992" s="78">
        <f t="shared" si="150"/>
        <v>1059.75</v>
      </c>
      <c r="F992" s="78">
        <f t="shared" si="151"/>
        <v>1210.2344999999998</v>
      </c>
      <c r="G992" s="97" t="s">
        <v>386</v>
      </c>
    </row>
    <row r="993" spans="1:7">
      <c r="A993" s="94">
        <v>3</v>
      </c>
      <c r="B993" s="114" t="s">
        <v>431</v>
      </c>
      <c r="C993" s="115">
        <v>1</v>
      </c>
      <c r="D993" s="78">
        <v>1630.47</v>
      </c>
      <c r="E993" s="78">
        <f t="shared" si="150"/>
        <v>1630.47</v>
      </c>
      <c r="F993" s="78">
        <f t="shared" si="151"/>
        <v>1861.9967399999998</v>
      </c>
      <c r="G993" s="97" t="s">
        <v>432</v>
      </c>
    </row>
    <row r="994" spans="1:7">
      <c r="A994" s="94">
        <v>4</v>
      </c>
      <c r="B994" s="114" t="s">
        <v>258</v>
      </c>
      <c r="C994" s="115">
        <v>1</v>
      </c>
      <c r="D994" s="78">
        <v>1740</v>
      </c>
      <c r="E994" s="78">
        <f t="shared" si="150"/>
        <v>1740</v>
      </c>
      <c r="F994" s="78">
        <f t="shared" si="151"/>
        <v>1987.08</v>
      </c>
      <c r="G994" s="97" t="s">
        <v>259</v>
      </c>
    </row>
    <row r="995" spans="1:7">
      <c r="A995" s="94">
        <v>5</v>
      </c>
      <c r="B995" s="114" t="s">
        <v>260</v>
      </c>
      <c r="C995" s="115">
        <v>1</v>
      </c>
      <c r="D995" s="78">
        <v>497.28</v>
      </c>
      <c r="E995" s="78">
        <f t="shared" si="150"/>
        <v>497.28</v>
      </c>
      <c r="F995" s="78">
        <f t="shared" si="151"/>
        <v>567.89375999999993</v>
      </c>
      <c r="G995" s="97" t="s">
        <v>261</v>
      </c>
    </row>
    <row r="996" spans="1:7">
      <c r="A996" s="94">
        <v>6</v>
      </c>
      <c r="B996" s="114" t="s">
        <v>330</v>
      </c>
      <c r="C996" s="115">
        <v>1</v>
      </c>
      <c r="D996" s="78">
        <v>11287.41</v>
      </c>
      <c r="E996" s="78">
        <f t="shared" si="150"/>
        <v>11287.41</v>
      </c>
      <c r="F996" s="78">
        <f t="shared" si="151"/>
        <v>12890.22222</v>
      </c>
      <c r="G996" s="97" t="s">
        <v>331</v>
      </c>
    </row>
    <row r="997" spans="1:7">
      <c r="A997" s="94">
        <v>7</v>
      </c>
      <c r="B997" s="114" t="s">
        <v>937</v>
      </c>
      <c r="C997" s="115">
        <v>1</v>
      </c>
      <c r="D997" s="78">
        <v>1500</v>
      </c>
      <c r="E997" s="78">
        <f t="shared" ref="E997" si="152">(C997*D997)</f>
        <v>1500</v>
      </c>
      <c r="F997" s="78">
        <f t="shared" si="151"/>
        <v>1712.9999999999998</v>
      </c>
      <c r="G997" s="97"/>
    </row>
    <row r="998" spans="1:7">
      <c r="A998" s="94">
        <v>8</v>
      </c>
      <c r="B998" s="114" t="s">
        <v>264</v>
      </c>
      <c r="C998" s="115">
        <v>1</v>
      </c>
      <c r="D998" s="78">
        <v>12009</v>
      </c>
      <c r="E998" s="78">
        <f t="shared" si="150"/>
        <v>12009</v>
      </c>
      <c r="F998" s="78">
        <f t="shared" si="151"/>
        <v>13714.277999999998</v>
      </c>
      <c r="G998" s="97" t="s">
        <v>204</v>
      </c>
    </row>
    <row r="999" spans="1:7">
      <c r="A999" s="94">
        <v>9</v>
      </c>
      <c r="B999" s="114" t="s">
        <v>265</v>
      </c>
      <c r="C999" s="115">
        <v>1</v>
      </c>
      <c r="D999" s="78">
        <v>1176</v>
      </c>
      <c r="E999" s="78">
        <f t="shared" si="150"/>
        <v>1176</v>
      </c>
      <c r="F999" s="78">
        <f t="shared" si="151"/>
        <v>1342.992</v>
      </c>
      <c r="G999" s="97" t="s">
        <v>204</v>
      </c>
    </row>
    <row r="1000" spans="1:7">
      <c r="A1000" s="94">
        <v>10</v>
      </c>
      <c r="B1000" s="114" t="s">
        <v>389</v>
      </c>
      <c r="C1000" s="115">
        <v>1</v>
      </c>
      <c r="D1000" s="78">
        <v>1051.6400000000001</v>
      </c>
      <c r="E1000" s="78">
        <f t="shared" si="150"/>
        <v>1051.6400000000001</v>
      </c>
      <c r="F1000" s="78">
        <f t="shared" si="151"/>
        <v>1200.97288</v>
      </c>
      <c r="G1000" s="97" t="s">
        <v>390</v>
      </c>
    </row>
    <row r="1001" spans="1:7">
      <c r="A1001" s="94">
        <v>11</v>
      </c>
      <c r="B1001" s="114" t="s">
        <v>396</v>
      </c>
      <c r="C1001" s="115">
        <v>1</v>
      </c>
      <c r="D1001" s="78">
        <v>1601.95</v>
      </c>
      <c r="E1001" s="78">
        <f t="shared" si="150"/>
        <v>1601.95</v>
      </c>
      <c r="F1001" s="78">
        <f t="shared" si="151"/>
        <v>1829.4268999999999</v>
      </c>
      <c r="G1001" s="97" t="s">
        <v>397</v>
      </c>
    </row>
    <row r="1002" spans="1:7">
      <c r="A1002" s="94"/>
      <c r="B1002" s="114" t="s">
        <v>1027</v>
      </c>
      <c r="C1002" s="115">
        <v>1</v>
      </c>
      <c r="D1002" s="78">
        <v>1200</v>
      </c>
      <c r="E1002" s="78">
        <f t="shared" si="150"/>
        <v>1200</v>
      </c>
      <c r="F1002" s="78">
        <f t="shared" si="151"/>
        <v>1370.3999999999999</v>
      </c>
      <c r="G1002" s="97"/>
    </row>
    <row r="1003" spans="1:7">
      <c r="A1003" s="94">
        <v>12</v>
      </c>
      <c r="B1003" s="114" t="s">
        <v>422</v>
      </c>
      <c r="C1003" s="115">
        <v>1</v>
      </c>
      <c r="D1003" s="78">
        <v>41793</v>
      </c>
      <c r="E1003" s="78">
        <f t="shared" si="150"/>
        <v>41793</v>
      </c>
      <c r="F1003" s="78">
        <f t="shared" si="151"/>
        <v>47727.605999999992</v>
      </c>
      <c r="G1003" s="97" t="s">
        <v>204</v>
      </c>
    </row>
    <row r="1004" spans="1:7">
      <c r="A1004" s="94">
        <v>13</v>
      </c>
      <c r="B1004" s="114" t="s">
        <v>393</v>
      </c>
      <c r="C1004" s="115">
        <v>1</v>
      </c>
      <c r="D1004" s="78">
        <v>11421</v>
      </c>
      <c r="E1004" s="78">
        <f t="shared" si="150"/>
        <v>11421</v>
      </c>
      <c r="F1004" s="78">
        <f t="shared" si="151"/>
        <v>13042.781999999999</v>
      </c>
      <c r="G1004" s="97" t="s">
        <v>204</v>
      </c>
    </row>
    <row r="1005" spans="1:7">
      <c r="A1005" s="94">
        <v>14</v>
      </c>
      <c r="B1005" s="114" t="s">
        <v>931</v>
      </c>
      <c r="C1005" s="115">
        <v>1</v>
      </c>
      <c r="D1005" s="78">
        <v>15333</v>
      </c>
      <c r="E1005" s="78">
        <f t="shared" si="150"/>
        <v>15333</v>
      </c>
      <c r="F1005" s="78">
        <f t="shared" si="151"/>
        <v>17510.286</v>
      </c>
      <c r="G1005" s="97" t="s">
        <v>204</v>
      </c>
    </row>
    <row r="1006" spans="1:7">
      <c r="A1006" s="94">
        <v>15</v>
      </c>
      <c r="B1006" s="114" t="s">
        <v>394</v>
      </c>
      <c r="C1006" s="115">
        <v>1</v>
      </c>
      <c r="D1006" s="78">
        <v>585</v>
      </c>
      <c r="E1006" s="78">
        <f t="shared" si="150"/>
        <v>585</v>
      </c>
      <c r="F1006" s="78">
        <f t="shared" si="151"/>
        <v>668.06999999999994</v>
      </c>
      <c r="G1006" s="97" t="s">
        <v>204</v>
      </c>
    </row>
    <row r="1007" spans="1:7">
      <c r="A1007" s="94">
        <v>16</v>
      </c>
      <c r="B1007" s="114" t="s">
        <v>395</v>
      </c>
      <c r="C1007" s="115">
        <v>1</v>
      </c>
      <c r="D1007" s="78">
        <v>564</v>
      </c>
      <c r="E1007" s="78">
        <f t="shared" si="150"/>
        <v>564</v>
      </c>
      <c r="F1007" s="78">
        <f t="shared" si="151"/>
        <v>644.08799999999997</v>
      </c>
      <c r="G1007" s="97" t="s">
        <v>204</v>
      </c>
    </row>
    <row r="1008" spans="1:7">
      <c r="A1008" s="94">
        <v>17</v>
      </c>
      <c r="B1008" s="114" t="s">
        <v>269</v>
      </c>
      <c r="C1008" s="115">
        <v>14</v>
      </c>
      <c r="D1008" s="78">
        <v>233.73</v>
      </c>
      <c r="E1008" s="78">
        <f t="shared" si="150"/>
        <v>3272.22</v>
      </c>
      <c r="F1008" s="78">
        <f t="shared" si="151"/>
        <v>3736.8752399999994</v>
      </c>
      <c r="G1008" s="97" t="s">
        <v>270</v>
      </c>
    </row>
    <row r="1009" spans="1:7">
      <c r="A1009" s="94">
        <v>18</v>
      </c>
      <c r="B1009" s="114" t="s">
        <v>271</v>
      </c>
      <c r="C1009" s="115">
        <v>7</v>
      </c>
      <c r="D1009" s="78">
        <v>125.11</v>
      </c>
      <c r="E1009" s="78">
        <f t="shared" si="150"/>
        <v>875.77</v>
      </c>
      <c r="F1009" s="78">
        <f t="shared" si="151"/>
        <v>1000.1293399999998</v>
      </c>
      <c r="G1009" s="97" t="s">
        <v>272</v>
      </c>
    </row>
    <row r="1010" spans="1:7">
      <c r="A1010" s="94">
        <v>19</v>
      </c>
      <c r="B1010" s="114" t="s">
        <v>287</v>
      </c>
      <c r="C1010" s="115">
        <v>5</v>
      </c>
      <c r="D1010" s="78">
        <v>138.13999999999999</v>
      </c>
      <c r="E1010" s="78">
        <f t="shared" si="150"/>
        <v>690.69999999999993</v>
      </c>
      <c r="F1010" s="78">
        <f t="shared" si="151"/>
        <v>788.7793999999999</v>
      </c>
      <c r="G1010" s="97" t="s">
        <v>288</v>
      </c>
    </row>
    <row r="1011" spans="1:7">
      <c r="A1011" s="94">
        <v>20</v>
      </c>
      <c r="B1011" s="114" t="s">
        <v>273</v>
      </c>
      <c r="C1011" s="115">
        <v>1</v>
      </c>
      <c r="D1011" s="78">
        <v>174.56</v>
      </c>
      <c r="E1011" s="78">
        <f t="shared" si="150"/>
        <v>174.56</v>
      </c>
      <c r="F1011" s="78">
        <f t="shared" si="151"/>
        <v>199.34751999999997</v>
      </c>
      <c r="G1011" s="97" t="s">
        <v>274</v>
      </c>
    </row>
    <row r="1012" spans="1:7">
      <c r="A1012" s="94">
        <v>21</v>
      </c>
      <c r="B1012" s="114" t="s">
        <v>211</v>
      </c>
      <c r="C1012" s="115">
        <v>7</v>
      </c>
      <c r="D1012" s="78">
        <v>103.2</v>
      </c>
      <c r="E1012" s="78">
        <f t="shared" si="150"/>
        <v>722.4</v>
      </c>
      <c r="F1012" s="78">
        <f t="shared" si="151"/>
        <v>824.98079999999993</v>
      </c>
      <c r="G1012" s="97" t="s">
        <v>212</v>
      </c>
    </row>
    <row r="1013" spans="1:7">
      <c r="A1013" s="94">
        <v>22</v>
      </c>
      <c r="B1013" s="114" t="s">
        <v>209</v>
      </c>
      <c r="C1013" s="115">
        <v>7</v>
      </c>
      <c r="D1013" s="78">
        <v>205.26</v>
      </c>
      <c r="E1013" s="78">
        <f t="shared" si="150"/>
        <v>1436.82</v>
      </c>
      <c r="F1013" s="78">
        <f t="shared" si="151"/>
        <v>1640.8484399999998</v>
      </c>
      <c r="G1013" s="97" t="s">
        <v>210</v>
      </c>
    </row>
    <row r="1014" spans="1:7">
      <c r="A1014" s="94">
        <v>23</v>
      </c>
      <c r="B1014" s="114" t="s">
        <v>277</v>
      </c>
      <c r="C1014" s="115">
        <v>1</v>
      </c>
      <c r="D1014" s="78">
        <v>235.5</v>
      </c>
      <c r="E1014" s="78">
        <f t="shared" si="150"/>
        <v>235.5</v>
      </c>
      <c r="F1014" s="78">
        <f t="shared" si="151"/>
        <v>268.94099999999997</v>
      </c>
      <c r="G1014" s="97" t="s">
        <v>278</v>
      </c>
    </row>
    <row r="1015" spans="1:7">
      <c r="A1015" s="94">
        <v>24</v>
      </c>
      <c r="B1015" s="114" t="s">
        <v>279</v>
      </c>
      <c r="C1015" s="115">
        <v>1</v>
      </c>
      <c r="D1015" s="78">
        <v>40.799999999999997</v>
      </c>
      <c r="E1015" s="78">
        <f t="shared" si="150"/>
        <v>40.799999999999997</v>
      </c>
      <c r="F1015" s="78">
        <f t="shared" si="151"/>
        <v>46.593599999999995</v>
      </c>
      <c r="G1015" s="97" t="s">
        <v>280</v>
      </c>
    </row>
    <row r="1016" spans="1:7">
      <c r="A1016" s="94">
        <v>25</v>
      </c>
      <c r="B1016" s="114" t="s">
        <v>281</v>
      </c>
      <c r="C1016" s="115">
        <v>1</v>
      </c>
      <c r="D1016" s="78">
        <v>93</v>
      </c>
      <c r="E1016" s="78">
        <f t="shared" si="150"/>
        <v>93</v>
      </c>
      <c r="F1016" s="78">
        <f t="shared" si="151"/>
        <v>106.20599999999999</v>
      </c>
      <c r="G1016" s="97" t="s">
        <v>282</v>
      </c>
    </row>
    <row r="1017" spans="1:7">
      <c r="A1017" s="94">
        <v>26</v>
      </c>
      <c r="B1017" s="114" t="s">
        <v>283</v>
      </c>
      <c r="C1017" s="115">
        <v>1</v>
      </c>
      <c r="D1017" s="78">
        <v>124.5</v>
      </c>
      <c r="E1017" s="78">
        <f t="shared" si="150"/>
        <v>124.5</v>
      </c>
      <c r="F1017" s="78">
        <f t="shared" si="151"/>
        <v>142.179</v>
      </c>
      <c r="G1017" s="97" t="s">
        <v>284</v>
      </c>
    </row>
    <row r="1018" spans="1:7">
      <c r="A1018" s="94">
        <v>27</v>
      </c>
      <c r="B1018" s="114" t="s">
        <v>285</v>
      </c>
      <c r="C1018" s="115">
        <v>1</v>
      </c>
      <c r="D1018" s="78">
        <v>73.5</v>
      </c>
      <c r="E1018" s="78">
        <f t="shared" si="150"/>
        <v>73.5</v>
      </c>
      <c r="F1018" s="78">
        <f t="shared" si="151"/>
        <v>83.936999999999998</v>
      </c>
      <c r="G1018" s="97" t="s">
        <v>286</v>
      </c>
    </row>
    <row r="1019" spans="1:7">
      <c r="A1019" s="94">
        <v>28</v>
      </c>
      <c r="B1019" s="114" t="s">
        <v>275</v>
      </c>
      <c r="C1019" s="115">
        <v>1</v>
      </c>
      <c r="D1019" s="78">
        <v>204.32</v>
      </c>
      <c r="E1019" s="78">
        <f t="shared" si="150"/>
        <v>204.32</v>
      </c>
      <c r="F1019" s="78">
        <f t="shared" si="151"/>
        <v>233.33343999999997</v>
      </c>
      <c r="G1019" s="97" t="s">
        <v>276</v>
      </c>
    </row>
    <row r="1020" spans="1:7">
      <c r="A1020" s="94">
        <v>29</v>
      </c>
      <c r="B1020" s="114" t="s">
        <v>215</v>
      </c>
      <c r="C1020" s="115">
        <v>4</v>
      </c>
      <c r="D1020" s="78">
        <v>1626</v>
      </c>
      <c r="E1020" s="78">
        <f t="shared" si="150"/>
        <v>6504</v>
      </c>
      <c r="F1020" s="78">
        <f t="shared" si="151"/>
        <v>7427.5679999999993</v>
      </c>
      <c r="G1020" s="97" t="s">
        <v>216</v>
      </c>
    </row>
    <row r="1021" spans="1:7">
      <c r="A1021" s="94">
        <v>30</v>
      </c>
      <c r="B1021" s="114" t="s">
        <v>224</v>
      </c>
      <c r="C1021" s="115">
        <v>3</v>
      </c>
      <c r="D1021" s="78">
        <v>183</v>
      </c>
      <c r="E1021" s="78">
        <f t="shared" si="150"/>
        <v>549</v>
      </c>
      <c r="F1021" s="78">
        <f t="shared" si="151"/>
        <v>626.95799999999997</v>
      </c>
      <c r="G1021" s="97" t="s">
        <v>225</v>
      </c>
    </row>
    <row r="1022" spans="1:7">
      <c r="A1022" s="94">
        <v>31</v>
      </c>
      <c r="B1022" s="114" t="s">
        <v>332</v>
      </c>
      <c r="C1022" s="115">
        <v>1</v>
      </c>
      <c r="D1022" s="78">
        <v>1824</v>
      </c>
      <c r="E1022" s="78">
        <f t="shared" si="150"/>
        <v>1824</v>
      </c>
      <c r="F1022" s="78">
        <f t="shared" si="151"/>
        <v>2083.0079999999998</v>
      </c>
      <c r="G1022" s="97" t="s">
        <v>333</v>
      </c>
    </row>
    <row r="1023" spans="1:7">
      <c r="A1023" s="94">
        <v>32</v>
      </c>
      <c r="B1023" s="114" t="s">
        <v>217</v>
      </c>
      <c r="C1023" s="115">
        <v>1</v>
      </c>
      <c r="D1023" s="78">
        <v>183</v>
      </c>
      <c r="E1023" s="78">
        <f t="shared" si="150"/>
        <v>183</v>
      </c>
      <c r="F1023" s="78">
        <f t="shared" si="151"/>
        <v>208.98599999999999</v>
      </c>
      <c r="G1023" s="97" t="s">
        <v>218</v>
      </c>
    </row>
    <row r="1024" spans="1:7">
      <c r="A1024" s="94">
        <v>33</v>
      </c>
      <c r="B1024" s="114" t="s">
        <v>205</v>
      </c>
      <c r="C1024" s="115">
        <v>4</v>
      </c>
      <c r="D1024" s="78">
        <v>26.53</v>
      </c>
      <c r="E1024" s="78">
        <f t="shared" si="150"/>
        <v>106.12</v>
      </c>
      <c r="F1024" s="78">
        <f t="shared" si="151"/>
        <v>121.18903999999999</v>
      </c>
      <c r="G1024" s="97" t="s">
        <v>206</v>
      </c>
    </row>
    <row r="1025" spans="1:8">
      <c r="A1025" s="94">
        <v>34</v>
      </c>
      <c r="B1025" s="116" t="s">
        <v>428</v>
      </c>
      <c r="C1025" s="117">
        <v>1</v>
      </c>
      <c r="D1025" s="87">
        <v>10.199999999999999</v>
      </c>
      <c r="E1025" s="87">
        <f t="shared" si="150"/>
        <v>10.199999999999999</v>
      </c>
      <c r="F1025" s="87">
        <f t="shared" si="151"/>
        <v>11.648399999999999</v>
      </c>
      <c r="G1025" s="98" t="s">
        <v>429</v>
      </c>
    </row>
    <row r="1026" spans="1:8">
      <c r="A1026" s="93"/>
      <c r="B1026" s="80" t="s">
        <v>434</v>
      </c>
      <c r="C1026" s="81"/>
      <c r="D1026" s="82" t="s">
        <v>228</v>
      </c>
      <c r="E1026" s="83">
        <f>SUM(E1027:E1063)</f>
        <v>144942.63</v>
      </c>
      <c r="F1026" s="83">
        <f t="shared" ref="F1026:H1026" si="153">SUM(F1027:F1063)</f>
        <v>165524.48345999996</v>
      </c>
      <c r="G1026" s="83">
        <f t="shared" si="153"/>
        <v>0</v>
      </c>
      <c r="H1026" s="83">
        <f t="shared" si="153"/>
        <v>0</v>
      </c>
    </row>
    <row r="1027" spans="1:8">
      <c r="A1027" s="94">
        <v>1</v>
      </c>
      <c r="B1027" s="114" t="s">
        <v>258</v>
      </c>
      <c r="C1027" s="115">
        <v>1</v>
      </c>
      <c r="D1027" s="78">
        <v>1740</v>
      </c>
      <c r="E1027" s="78">
        <f t="shared" ref="E1027:E1063" si="154">(C1027*D1027)</f>
        <v>1740</v>
      </c>
      <c r="F1027" s="78">
        <f t="shared" ref="F1027:F1063" si="155">(E1027*1.142)</f>
        <v>1987.08</v>
      </c>
      <c r="G1027" s="97" t="s">
        <v>259</v>
      </c>
    </row>
    <row r="1028" spans="1:8">
      <c r="A1028" s="94">
        <v>2</v>
      </c>
      <c r="B1028" s="114" t="s">
        <v>260</v>
      </c>
      <c r="C1028" s="115">
        <v>1</v>
      </c>
      <c r="D1028" s="78">
        <v>497.28</v>
      </c>
      <c r="E1028" s="78">
        <f t="shared" si="154"/>
        <v>497.28</v>
      </c>
      <c r="F1028" s="78">
        <f t="shared" si="155"/>
        <v>567.89375999999993</v>
      </c>
      <c r="G1028" s="97" t="s">
        <v>261</v>
      </c>
    </row>
    <row r="1029" spans="1:8">
      <c r="A1029" s="94">
        <v>3</v>
      </c>
      <c r="B1029" s="114" t="s">
        <v>952</v>
      </c>
      <c r="C1029" s="115">
        <v>1</v>
      </c>
      <c r="D1029" s="78">
        <v>7395</v>
      </c>
      <c r="E1029" s="78">
        <f t="shared" si="154"/>
        <v>7395</v>
      </c>
      <c r="F1029" s="78">
        <f t="shared" si="155"/>
        <v>8445.09</v>
      </c>
      <c r="G1029" s="97" t="s">
        <v>204</v>
      </c>
    </row>
    <row r="1030" spans="1:8">
      <c r="A1030" s="94">
        <v>4</v>
      </c>
      <c r="B1030" s="114" t="s">
        <v>937</v>
      </c>
      <c r="C1030" s="115">
        <v>1</v>
      </c>
      <c r="D1030" s="78">
        <v>1500</v>
      </c>
      <c r="E1030" s="78">
        <f t="shared" ref="E1030" si="156">(C1030*D1030)</f>
        <v>1500</v>
      </c>
      <c r="F1030" s="78">
        <f t="shared" si="155"/>
        <v>1712.9999999999998</v>
      </c>
      <c r="G1030" s="97"/>
    </row>
    <row r="1031" spans="1:8">
      <c r="A1031" s="94">
        <v>5</v>
      </c>
      <c r="B1031" s="114" t="s">
        <v>435</v>
      </c>
      <c r="C1031" s="115">
        <v>1</v>
      </c>
      <c r="D1031" s="78">
        <v>19287</v>
      </c>
      <c r="E1031" s="78">
        <f t="shared" si="154"/>
        <v>19287</v>
      </c>
      <c r="F1031" s="78">
        <f t="shared" si="155"/>
        <v>22025.753999999997</v>
      </c>
      <c r="G1031" s="97" t="s">
        <v>204</v>
      </c>
    </row>
    <row r="1032" spans="1:8">
      <c r="A1032" s="94">
        <v>6</v>
      </c>
      <c r="B1032" s="114" t="s">
        <v>265</v>
      </c>
      <c r="C1032" s="115">
        <v>1</v>
      </c>
      <c r="D1032" s="78">
        <v>1176</v>
      </c>
      <c r="E1032" s="78">
        <f t="shared" si="154"/>
        <v>1176</v>
      </c>
      <c r="F1032" s="78">
        <f t="shared" si="155"/>
        <v>1342.992</v>
      </c>
      <c r="G1032" s="97" t="s">
        <v>204</v>
      </c>
    </row>
    <row r="1033" spans="1:8">
      <c r="A1033" s="94">
        <v>7</v>
      </c>
      <c r="B1033" s="114" t="s">
        <v>389</v>
      </c>
      <c r="C1033" s="115">
        <v>1</v>
      </c>
      <c r="D1033" s="78">
        <v>1051.6400000000001</v>
      </c>
      <c r="E1033" s="78">
        <f t="shared" si="154"/>
        <v>1051.6400000000001</v>
      </c>
      <c r="F1033" s="78">
        <f t="shared" si="155"/>
        <v>1200.97288</v>
      </c>
      <c r="G1033" s="97" t="s">
        <v>390</v>
      </c>
    </row>
    <row r="1034" spans="1:8">
      <c r="A1034" s="94">
        <v>8</v>
      </c>
      <c r="B1034" s="114" t="s">
        <v>396</v>
      </c>
      <c r="C1034" s="115">
        <v>1</v>
      </c>
      <c r="D1034" s="78">
        <v>1601.95</v>
      </c>
      <c r="E1034" s="78">
        <f t="shared" si="154"/>
        <v>1601.95</v>
      </c>
      <c r="F1034" s="78">
        <f t="shared" si="155"/>
        <v>1829.4268999999999</v>
      </c>
      <c r="G1034" s="97" t="s">
        <v>397</v>
      </c>
    </row>
    <row r="1035" spans="1:8">
      <c r="A1035" s="94">
        <v>9</v>
      </c>
      <c r="B1035" s="114" t="s">
        <v>269</v>
      </c>
      <c r="C1035" s="115">
        <v>16</v>
      </c>
      <c r="D1035" s="78">
        <v>233.73</v>
      </c>
      <c r="E1035" s="78">
        <f t="shared" si="154"/>
        <v>3739.68</v>
      </c>
      <c r="F1035" s="78">
        <f t="shared" si="155"/>
        <v>4270.7145599999994</v>
      </c>
      <c r="G1035" s="97" t="s">
        <v>270</v>
      </c>
    </row>
    <row r="1036" spans="1:8">
      <c r="A1036" s="94">
        <v>10</v>
      </c>
      <c r="B1036" s="114" t="s">
        <v>271</v>
      </c>
      <c r="C1036" s="115">
        <v>9</v>
      </c>
      <c r="D1036" s="78">
        <v>125.11</v>
      </c>
      <c r="E1036" s="78">
        <f t="shared" si="154"/>
        <v>1125.99</v>
      </c>
      <c r="F1036" s="78">
        <f t="shared" si="155"/>
        <v>1285.88058</v>
      </c>
      <c r="G1036" s="97" t="s">
        <v>272</v>
      </c>
    </row>
    <row r="1037" spans="1:8">
      <c r="A1037" s="94">
        <v>11</v>
      </c>
      <c r="B1037" s="114" t="s">
        <v>287</v>
      </c>
      <c r="C1037" s="115">
        <v>5</v>
      </c>
      <c r="D1037" s="78">
        <v>138.13999999999999</v>
      </c>
      <c r="E1037" s="78">
        <f t="shared" si="154"/>
        <v>690.69999999999993</v>
      </c>
      <c r="F1037" s="78">
        <f t="shared" si="155"/>
        <v>788.7793999999999</v>
      </c>
      <c r="G1037" s="97" t="s">
        <v>288</v>
      </c>
    </row>
    <row r="1038" spans="1:8">
      <c r="A1038" s="94">
        <v>12</v>
      </c>
      <c r="B1038" s="114" t="s">
        <v>273</v>
      </c>
      <c r="C1038" s="115">
        <v>1</v>
      </c>
      <c r="D1038" s="78">
        <v>174.56</v>
      </c>
      <c r="E1038" s="78">
        <f t="shared" si="154"/>
        <v>174.56</v>
      </c>
      <c r="F1038" s="78">
        <f t="shared" si="155"/>
        <v>199.34751999999997</v>
      </c>
      <c r="G1038" s="97" t="s">
        <v>274</v>
      </c>
    </row>
    <row r="1039" spans="1:8">
      <c r="A1039" s="94">
        <v>13</v>
      </c>
      <c r="B1039" s="114" t="s">
        <v>211</v>
      </c>
      <c r="C1039" s="115">
        <v>8</v>
      </c>
      <c r="D1039" s="78">
        <v>103.2</v>
      </c>
      <c r="E1039" s="78">
        <f t="shared" si="154"/>
        <v>825.6</v>
      </c>
      <c r="F1039" s="78">
        <f t="shared" si="155"/>
        <v>942.83519999999999</v>
      </c>
      <c r="G1039" s="97" t="s">
        <v>212</v>
      </c>
    </row>
    <row r="1040" spans="1:8">
      <c r="A1040" s="94">
        <v>14</v>
      </c>
      <c r="B1040" s="114" t="s">
        <v>209</v>
      </c>
      <c r="C1040" s="115">
        <v>8</v>
      </c>
      <c r="D1040" s="78">
        <v>205.26</v>
      </c>
      <c r="E1040" s="78">
        <f t="shared" si="154"/>
        <v>1642.08</v>
      </c>
      <c r="F1040" s="78">
        <f t="shared" si="155"/>
        <v>1875.2553599999997</v>
      </c>
      <c r="G1040" s="97" t="s">
        <v>210</v>
      </c>
    </row>
    <row r="1041" spans="1:7">
      <c r="A1041" s="94">
        <v>15</v>
      </c>
      <c r="B1041" s="114" t="s">
        <v>277</v>
      </c>
      <c r="C1041" s="115">
        <v>1</v>
      </c>
      <c r="D1041" s="78">
        <v>235.5</v>
      </c>
      <c r="E1041" s="78">
        <f t="shared" si="154"/>
        <v>235.5</v>
      </c>
      <c r="F1041" s="78">
        <f t="shared" si="155"/>
        <v>268.94099999999997</v>
      </c>
      <c r="G1041" s="97" t="s">
        <v>278</v>
      </c>
    </row>
    <row r="1042" spans="1:7">
      <c r="A1042" s="94">
        <v>16</v>
      </c>
      <c r="B1042" s="114" t="s">
        <v>279</v>
      </c>
      <c r="C1042" s="115">
        <v>1</v>
      </c>
      <c r="D1042" s="78">
        <v>40.799999999999997</v>
      </c>
      <c r="E1042" s="78">
        <f t="shared" si="154"/>
        <v>40.799999999999997</v>
      </c>
      <c r="F1042" s="78">
        <f t="shared" si="155"/>
        <v>46.593599999999995</v>
      </c>
      <c r="G1042" s="97" t="s">
        <v>280</v>
      </c>
    </row>
    <row r="1043" spans="1:7">
      <c r="A1043" s="94">
        <v>17</v>
      </c>
      <c r="B1043" s="114" t="s">
        <v>281</v>
      </c>
      <c r="C1043" s="115">
        <v>1</v>
      </c>
      <c r="D1043" s="78">
        <v>93</v>
      </c>
      <c r="E1043" s="78">
        <f t="shared" si="154"/>
        <v>93</v>
      </c>
      <c r="F1043" s="78">
        <f t="shared" si="155"/>
        <v>106.20599999999999</v>
      </c>
      <c r="G1043" s="97" t="s">
        <v>282</v>
      </c>
    </row>
    <row r="1044" spans="1:7">
      <c r="A1044" s="94">
        <v>18</v>
      </c>
      <c r="B1044" s="114" t="s">
        <v>283</v>
      </c>
      <c r="C1044" s="115">
        <v>1</v>
      </c>
      <c r="D1044" s="78">
        <v>124.5</v>
      </c>
      <c r="E1044" s="78">
        <f t="shared" si="154"/>
        <v>124.5</v>
      </c>
      <c r="F1044" s="78">
        <f t="shared" si="155"/>
        <v>142.179</v>
      </c>
      <c r="G1044" s="97" t="s">
        <v>284</v>
      </c>
    </row>
    <row r="1045" spans="1:7">
      <c r="A1045" s="94">
        <v>19</v>
      </c>
      <c r="B1045" s="114" t="s">
        <v>285</v>
      </c>
      <c r="C1045" s="115">
        <v>1</v>
      </c>
      <c r="D1045" s="78">
        <v>73.5</v>
      </c>
      <c r="E1045" s="78">
        <f t="shared" si="154"/>
        <v>73.5</v>
      </c>
      <c r="F1045" s="78">
        <f t="shared" si="155"/>
        <v>83.936999999999998</v>
      </c>
      <c r="G1045" s="97" t="s">
        <v>286</v>
      </c>
    </row>
    <row r="1046" spans="1:7">
      <c r="A1046" s="94">
        <v>20</v>
      </c>
      <c r="B1046" s="114" t="s">
        <v>275</v>
      </c>
      <c r="C1046" s="115">
        <v>1</v>
      </c>
      <c r="D1046" s="78">
        <v>204.32</v>
      </c>
      <c r="E1046" s="78">
        <f t="shared" si="154"/>
        <v>204.32</v>
      </c>
      <c r="F1046" s="78">
        <f t="shared" si="155"/>
        <v>233.33343999999997</v>
      </c>
      <c r="G1046" s="97" t="s">
        <v>276</v>
      </c>
    </row>
    <row r="1047" spans="1:7">
      <c r="A1047" s="94">
        <v>21</v>
      </c>
      <c r="B1047" s="114" t="s">
        <v>215</v>
      </c>
      <c r="C1047" s="115">
        <v>4</v>
      </c>
      <c r="D1047" s="78">
        <v>1626</v>
      </c>
      <c r="E1047" s="78">
        <f t="shared" si="154"/>
        <v>6504</v>
      </c>
      <c r="F1047" s="78">
        <f t="shared" si="155"/>
        <v>7427.5679999999993</v>
      </c>
      <c r="G1047" s="97" t="s">
        <v>216</v>
      </c>
    </row>
    <row r="1048" spans="1:7">
      <c r="A1048" s="94">
        <v>22</v>
      </c>
      <c r="B1048" s="114" t="s">
        <v>224</v>
      </c>
      <c r="C1048" s="115">
        <v>3</v>
      </c>
      <c r="D1048" s="78">
        <v>183</v>
      </c>
      <c r="E1048" s="78">
        <f t="shared" si="154"/>
        <v>549</v>
      </c>
      <c r="F1048" s="78">
        <f t="shared" si="155"/>
        <v>626.95799999999997</v>
      </c>
      <c r="G1048" s="97" t="s">
        <v>225</v>
      </c>
    </row>
    <row r="1049" spans="1:7">
      <c r="A1049" s="94">
        <v>23</v>
      </c>
      <c r="B1049" s="114" t="s">
        <v>205</v>
      </c>
      <c r="C1049" s="115">
        <v>4</v>
      </c>
      <c r="D1049" s="78">
        <v>26.53</v>
      </c>
      <c r="E1049" s="78">
        <f t="shared" si="154"/>
        <v>106.12</v>
      </c>
      <c r="F1049" s="78">
        <f t="shared" si="155"/>
        <v>121.18903999999999</v>
      </c>
      <c r="G1049" s="97" t="s">
        <v>206</v>
      </c>
    </row>
    <row r="1050" spans="1:7">
      <c r="A1050" s="94">
        <v>24</v>
      </c>
      <c r="B1050" s="114" t="s">
        <v>412</v>
      </c>
      <c r="C1050" s="115">
        <v>1</v>
      </c>
      <c r="D1050" s="78">
        <v>3946.5</v>
      </c>
      <c r="E1050" s="78">
        <f t="shared" si="154"/>
        <v>3946.5</v>
      </c>
      <c r="F1050" s="78">
        <f t="shared" si="155"/>
        <v>4506.9029999999993</v>
      </c>
      <c r="G1050" s="97" t="s">
        <v>413</v>
      </c>
    </row>
    <row r="1051" spans="1:7">
      <c r="A1051" s="94"/>
      <c r="B1051" s="114" t="s">
        <v>1027</v>
      </c>
      <c r="C1051" s="115">
        <v>1</v>
      </c>
      <c r="D1051" s="78">
        <v>1200</v>
      </c>
      <c r="E1051" s="78">
        <f t="shared" si="154"/>
        <v>1200</v>
      </c>
      <c r="F1051" s="78">
        <f t="shared" si="155"/>
        <v>1370.3999999999999</v>
      </c>
      <c r="G1051" s="97"/>
    </row>
    <row r="1052" spans="1:7">
      <c r="A1052" s="94">
        <v>25</v>
      </c>
      <c r="B1052" s="114" t="s">
        <v>422</v>
      </c>
      <c r="C1052" s="115">
        <v>1</v>
      </c>
      <c r="D1052" s="78">
        <v>41793</v>
      </c>
      <c r="E1052" s="78">
        <f t="shared" si="154"/>
        <v>41793</v>
      </c>
      <c r="F1052" s="78">
        <f t="shared" si="155"/>
        <v>47727.605999999992</v>
      </c>
      <c r="G1052" s="97" t="s">
        <v>204</v>
      </c>
    </row>
    <row r="1053" spans="1:7">
      <c r="A1053" s="94">
        <v>26</v>
      </c>
      <c r="B1053" s="114" t="s">
        <v>393</v>
      </c>
      <c r="C1053" s="115">
        <v>1</v>
      </c>
      <c r="D1053" s="78">
        <v>11421</v>
      </c>
      <c r="E1053" s="78">
        <f t="shared" si="154"/>
        <v>11421</v>
      </c>
      <c r="F1053" s="78">
        <f t="shared" si="155"/>
        <v>13042.781999999999</v>
      </c>
      <c r="G1053" s="97" t="s">
        <v>204</v>
      </c>
    </row>
    <row r="1054" spans="1:7">
      <c r="A1054" s="94">
        <v>27</v>
      </c>
      <c r="B1054" s="114" t="s">
        <v>931</v>
      </c>
      <c r="C1054" s="115">
        <v>1</v>
      </c>
      <c r="D1054" s="78">
        <v>15333</v>
      </c>
      <c r="E1054" s="78">
        <f t="shared" si="154"/>
        <v>15333</v>
      </c>
      <c r="F1054" s="78">
        <f t="shared" si="155"/>
        <v>17510.286</v>
      </c>
      <c r="G1054" s="97" t="s">
        <v>204</v>
      </c>
    </row>
    <row r="1055" spans="1:7">
      <c r="A1055" s="94">
        <v>28</v>
      </c>
      <c r="B1055" s="114" t="s">
        <v>394</v>
      </c>
      <c r="C1055" s="115">
        <v>1</v>
      </c>
      <c r="D1055" s="78">
        <v>585</v>
      </c>
      <c r="E1055" s="78">
        <f t="shared" si="154"/>
        <v>585</v>
      </c>
      <c r="F1055" s="78">
        <f t="shared" si="155"/>
        <v>668.06999999999994</v>
      </c>
      <c r="G1055" s="97" t="s">
        <v>204</v>
      </c>
    </row>
    <row r="1056" spans="1:7">
      <c r="A1056" s="94">
        <v>29</v>
      </c>
      <c r="B1056" s="114" t="s">
        <v>395</v>
      </c>
      <c r="C1056" s="115">
        <v>1</v>
      </c>
      <c r="D1056" s="78">
        <v>564</v>
      </c>
      <c r="E1056" s="78">
        <f t="shared" si="154"/>
        <v>564</v>
      </c>
      <c r="F1056" s="78">
        <f t="shared" si="155"/>
        <v>644.08799999999997</v>
      </c>
      <c r="G1056" s="97" t="s">
        <v>204</v>
      </c>
    </row>
    <row r="1057" spans="1:8">
      <c r="A1057" s="94">
        <v>30</v>
      </c>
      <c r="B1057" s="114" t="s">
        <v>221</v>
      </c>
      <c r="C1057" s="115">
        <v>1</v>
      </c>
      <c r="D1057" s="78">
        <v>84.96</v>
      </c>
      <c r="E1057" s="78">
        <f t="shared" si="154"/>
        <v>84.96</v>
      </c>
      <c r="F1057" s="78">
        <f t="shared" si="155"/>
        <v>97.024319999999989</v>
      </c>
      <c r="G1057" s="97" t="s">
        <v>222</v>
      </c>
    </row>
    <row r="1058" spans="1:8">
      <c r="A1058" s="94">
        <v>31</v>
      </c>
      <c r="B1058" s="114" t="s">
        <v>217</v>
      </c>
      <c r="C1058" s="115">
        <v>1</v>
      </c>
      <c r="D1058" s="78">
        <v>183</v>
      </c>
      <c r="E1058" s="78">
        <f t="shared" si="154"/>
        <v>183</v>
      </c>
      <c r="F1058" s="78">
        <f t="shared" si="155"/>
        <v>208.98599999999999</v>
      </c>
      <c r="G1058" s="97" t="s">
        <v>218</v>
      </c>
    </row>
    <row r="1059" spans="1:8">
      <c r="A1059" s="94">
        <v>32</v>
      </c>
      <c r="B1059" s="114" t="s">
        <v>255</v>
      </c>
      <c r="C1059" s="115">
        <v>1</v>
      </c>
      <c r="D1059" s="78">
        <v>15318.29</v>
      </c>
      <c r="E1059" s="78">
        <f t="shared" si="154"/>
        <v>15318.29</v>
      </c>
      <c r="F1059" s="78">
        <f t="shared" si="155"/>
        <v>17493.48718</v>
      </c>
      <c r="G1059" s="97" t="s">
        <v>256</v>
      </c>
    </row>
    <row r="1060" spans="1:8">
      <c r="A1060" s="94">
        <v>33</v>
      </c>
      <c r="B1060" s="114" t="s">
        <v>385</v>
      </c>
      <c r="C1060" s="115">
        <v>1</v>
      </c>
      <c r="D1060" s="78">
        <v>1059.75</v>
      </c>
      <c r="E1060" s="78">
        <f t="shared" si="154"/>
        <v>1059.75</v>
      </c>
      <c r="F1060" s="78">
        <f t="shared" si="155"/>
        <v>1210.2344999999998</v>
      </c>
      <c r="G1060" s="97" t="s">
        <v>386</v>
      </c>
    </row>
    <row r="1061" spans="1:8">
      <c r="A1061" s="94">
        <v>34</v>
      </c>
      <c r="B1061" s="114" t="s">
        <v>436</v>
      </c>
      <c r="C1061" s="115">
        <v>1</v>
      </c>
      <c r="D1061" s="78">
        <v>2669.71</v>
      </c>
      <c r="E1061" s="78">
        <f t="shared" si="154"/>
        <v>2669.71</v>
      </c>
      <c r="F1061" s="78">
        <f t="shared" si="155"/>
        <v>3048.8088199999997</v>
      </c>
      <c r="G1061" s="97" t="s">
        <v>437</v>
      </c>
    </row>
    <row r="1062" spans="1:8">
      <c r="A1062" s="94">
        <v>35</v>
      </c>
      <c r="B1062" s="114" t="s">
        <v>246</v>
      </c>
      <c r="C1062" s="115">
        <v>1</v>
      </c>
      <c r="D1062" s="78">
        <v>396</v>
      </c>
      <c r="E1062" s="78">
        <f t="shared" si="154"/>
        <v>396</v>
      </c>
      <c r="F1062" s="78">
        <f t="shared" si="155"/>
        <v>452.23199999999997</v>
      </c>
      <c r="G1062" s="97" t="s">
        <v>247</v>
      </c>
    </row>
    <row r="1063" spans="1:8">
      <c r="A1063" s="94">
        <v>36</v>
      </c>
      <c r="B1063" s="116" t="s">
        <v>428</v>
      </c>
      <c r="C1063" s="117">
        <v>1</v>
      </c>
      <c r="D1063" s="87">
        <v>10.199999999999999</v>
      </c>
      <c r="E1063" s="87">
        <f t="shared" si="154"/>
        <v>10.199999999999999</v>
      </c>
      <c r="F1063" s="87">
        <f t="shared" si="155"/>
        <v>11.648399999999999</v>
      </c>
      <c r="G1063" s="98" t="s">
        <v>429</v>
      </c>
    </row>
    <row r="1064" spans="1:8">
      <c r="A1064" s="93"/>
      <c r="B1064" s="80" t="s">
        <v>438</v>
      </c>
      <c r="C1064" s="81"/>
      <c r="D1064" s="82" t="s">
        <v>228</v>
      </c>
      <c r="E1064" s="83">
        <f>SUM(E1065:E1101)</f>
        <v>146483.94631999999</v>
      </c>
      <c r="F1064" s="83">
        <f t="shared" ref="F1064:H1064" si="157">SUM(F1065:F1101)</f>
        <v>167284.66669743997</v>
      </c>
      <c r="G1064" s="83">
        <f t="shared" si="157"/>
        <v>0</v>
      </c>
      <c r="H1064" s="83">
        <f t="shared" si="157"/>
        <v>0</v>
      </c>
    </row>
    <row r="1065" spans="1:8">
      <c r="A1065" s="94">
        <v>1</v>
      </c>
      <c r="B1065" s="114" t="s">
        <v>255</v>
      </c>
      <c r="C1065" s="115">
        <v>1</v>
      </c>
      <c r="D1065" s="78">
        <v>15318.29</v>
      </c>
      <c r="E1065" s="78">
        <f t="shared" ref="E1065:E1101" si="158">(C1065*D1065)</f>
        <v>15318.29</v>
      </c>
      <c r="F1065" s="78">
        <f t="shared" ref="F1065:F1101" si="159">(E1065*1.142)</f>
        <v>17493.48718</v>
      </c>
      <c r="G1065" s="97" t="s">
        <v>256</v>
      </c>
    </row>
    <row r="1066" spans="1:8">
      <c r="A1066" s="94">
        <v>2</v>
      </c>
      <c r="B1066" s="114" t="s">
        <v>385</v>
      </c>
      <c r="C1066" s="115">
        <v>1</v>
      </c>
      <c r="D1066" s="78">
        <v>1059.75</v>
      </c>
      <c r="E1066" s="78">
        <f t="shared" si="158"/>
        <v>1059.75</v>
      </c>
      <c r="F1066" s="78">
        <f t="shared" si="159"/>
        <v>1210.2344999999998</v>
      </c>
      <c r="G1066" s="97" t="s">
        <v>386</v>
      </c>
    </row>
    <row r="1067" spans="1:8">
      <c r="A1067" s="94">
        <v>3</v>
      </c>
      <c r="B1067" s="114" t="s">
        <v>439</v>
      </c>
      <c r="C1067" s="115">
        <v>1</v>
      </c>
      <c r="D1067" s="78">
        <v>4211.0263199999999</v>
      </c>
      <c r="E1067" s="78">
        <f t="shared" si="158"/>
        <v>4211.0263199999999</v>
      </c>
      <c r="F1067" s="78">
        <f t="shared" si="159"/>
        <v>4808.9920574399994</v>
      </c>
      <c r="G1067" s="97" t="s">
        <v>980</v>
      </c>
    </row>
    <row r="1068" spans="1:8">
      <c r="A1068" s="94">
        <v>4</v>
      </c>
      <c r="B1068" s="114" t="s">
        <v>258</v>
      </c>
      <c r="C1068" s="115">
        <v>1</v>
      </c>
      <c r="D1068" s="78">
        <v>1740</v>
      </c>
      <c r="E1068" s="78">
        <f t="shared" si="158"/>
        <v>1740</v>
      </c>
      <c r="F1068" s="78">
        <f t="shared" si="159"/>
        <v>1987.08</v>
      </c>
      <c r="G1068" s="97" t="s">
        <v>259</v>
      </c>
    </row>
    <row r="1069" spans="1:8">
      <c r="A1069" s="94">
        <v>5</v>
      </c>
      <c r="B1069" s="114" t="s">
        <v>260</v>
      </c>
      <c r="C1069" s="115">
        <v>1</v>
      </c>
      <c r="D1069" s="78">
        <v>497.28</v>
      </c>
      <c r="E1069" s="78">
        <f t="shared" si="158"/>
        <v>497.28</v>
      </c>
      <c r="F1069" s="78">
        <f t="shared" si="159"/>
        <v>567.89375999999993</v>
      </c>
      <c r="G1069" s="97" t="s">
        <v>261</v>
      </c>
    </row>
    <row r="1070" spans="1:8">
      <c r="A1070" s="94">
        <v>6</v>
      </c>
      <c r="B1070" s="114" t="s">
        <v>952</v>
      </c>
      <c r="C1070" s="115">
        <v>1</v>
      </c>
      <c r="D1070" s="78">
        <v>7395</v>
      </c>
      <c r="E1070" s="78">
        <f t="shared" si="158"/>
        <v>7395</v>
      </c>
      <c r="F1070" s="78">
        <f t="shared" si="159"/>
        <v>8445.09</v>
      </c>
      <c r="G1070" s="97" t="s">
        <v>204</v>
      </c>
    </row>
    <row r="1071" spans="1:8">
      <c r="A1071" s="94">
        <v>7</v>
      </c>
      <c r="B1071" s="114" t="s">
        <v>937</v>
      </c>
      <c r="C1071" s="115">
        <v>1</v>
      </c>
      <c r="D1071" s="78">
        <v>1500</v>
      </c>
      <c r="E1071" s="78">
        <f t="shared" ref="E1071" si="160">(C1071*D1071)</f>
        <v>1500</v>
      </c>
      <c r="F1071" s="78">
        <f t="shared" si="159"/>
        <v>1712.9999999999998</v>
      </c>
      <c r="G1071" s="97"/>
    </row>
    <row r="1072" spans="1:8">
      <c r="A1072" s="94">
        <v>8</v>
      </c>
      <c r="B1072" s="114" t="s">
        <v>435</v>
      </c>
      <c r="C1072" s="115">
        <v>1</v>
      </c>
      <c r="D1072" s="78">
        <v>19287</v>
      </c>
      <c r="E1072" s="78">
        <f t="shared" si="158"/>
        <v>19287</v>
      </c>
      <c r="F1072" s="78">
        <f t="shared" si="159"/>
        <v>22025.753999999997</v>
      </c>
      <c r="G1072" s="97" t="s">
        <v>204</v>
      </c>
    </row>
    <row r="1073" spans="1:7">
      <c r="A1073" s="94">
        <v>9</v>
      </c>
      <c r="B1073" s="114" t="s">
        <v>265</v>
      </c>
      <c r="C1073" s="115">
        <v>1</v>
      </c>
      <c r="D1073" s="78">
        <v>1176</v>
      </c>
      <c r="E1073" s="78">
        <f t="shared" si="158"/>
        <v>1176</v>
      </c>
      <c r="F1073" s="78">
        <f t="shared" si="159"/>
        <v>1342.992</v>
      </c>
      <c r="G1073" s="97" t="s">
        <v>204</v>
      </c>
    </row>
    <row r="1074" spans="1:7">
      <c r="A1074" s="94">
        <v>10</v>
      </c>
      <c r="B1074" s="114" t="s">
        <v>389</v>
      </c>
      <c r="C1074" s="115">
        <v>1</v>
      </c>
      <c r="D1074" s="78">
        <v>1051.6400000000001</v>
      </c>
      <c r="E1074" s="78">
        <f t="shared" si="158"/>
        <v>1051.6400000000001</v>
      </c>
      <c r="F1074" s="78">
        <f t="shared" si="159"/>
        <v>1200.97288</v>
      </c>
      <c r="G1074" s="97" t="s">
        <v>390</v>
      </c>
    </row>
    <row r="1075" spans="1:7">
      <c r="A1075" s="94">
        <v>11</v>
      </c>
      <c r="B1075" s="114" t="s">
        <v>396</v>
      </c>
      <c r="C1075" s="115">
        <v>1</v>
      </c>
      <c r="D1075" s="78">
        <v>1601.95</v>
      </c>
      <c r="E1075" s="78">
        <f t="shared" si="158"/>
        <v>1601.95</v>
      </c>
      <c r="F1075" s="78">
        <f t="shared" si="159"/>
        <v>1829.4268999999999</v>
      </c>
      <c r="G1075" s="97" t="s">
        <v>397</v>
      </c>
    </row>
    <row r="1076" spans="1:7">
      <c r="A1076" s="94"/>
      <c r="B1076" s="114" t="s">
        <v>1027</v>
      </c>
      <c r="C1076" s="115">
        <v>1</v>
      </c>
      <c r="D1076" s="78">
        <v>1200</v>
      </c>
      <c r="E1076" s="78">
        <f t="shared" si="158"/>
        <v>1200</v>
      </c>
      <c r="F1076" s="78">
        <f t="shared" si="159"/>
        <v>1370.3999999999999</v>
      </c>
      <c r="G1076" s="97"/>
    </row>
    <row r="1077" spans="1:7">
      <c r="A1077" s="94">
        <v>12</v>
      </c>
      <c r="B1077" s="114" t="s">
        <v>422</v>
      </c>
      <c r="C1077" s="115">
        <v>1</v>
      </c>
      <c r="D1077" s="78">
        <v>41793</v>
      </c>
      <c r="E1077" s="78">
        <f t="shared" si="158"/>
        <v>41793</v>
      </c>
      <c r="F1077" s="78">
        <f t="shared" si="159"/>
        <v>47727.605999999992</v>
      </c>
      <c r="G1077" s="97" t="s">
        <v>204</v>
      </c>
    </row>
    <row r="1078" spans="1:7">
      <c r="A1078" s="94">
        <v>13</v>
      </c>
      <c r="B1078" s="114" t="s">
        <v>393</v>
      </c>
      <c r="C1078" s="115">
        <v>1</v>
      </c>
      <c r="D1078" s="78">
        <v>11421</v>
      </c>
      <c r="E1078" s="78">
        <f t="shared" si="158"/>
        <v>11421</v>
      </c>
      <c r="F1078" s="78">
        <f t="shared" si="159"/>
        <v>13042.781999999999</v>
      </c>
      <c r="G1078" s="97" t="s">
        <v>204</v>
      </c>
    </row>
    <row r="1079" spans="1:7">
      <c r="A1079" s="94">
        <v>14</v>
      </c>
      <c r="B1079" s="114" t="s">
        <v>931</v>
      </c>
      <c r="C1079" s="115">
        <v>1</v>
      </c>
      <c r="D1079" s="78">
        <v>15333</v>
      </c>
      <c r="E1079" s="78">
        <f t="shared" si="158"/>
        <v>15333</v>
      </c>
      <c r="F1079" s="78">
        <f t="shared" si="159"/>
        <v>17510.286</v>
      </c>
      <c r="G1079" s="97" t="s">
        <v>204</v>
      </c>
    </row>
    <row r="1080" spans="1:7">
      <c r="A1080" s="94">
        <v>15</v>
      </c>
      <c r="B1080" s="114" t="s">
        <v>394</v>
      </c>
      <c r="C1080" s="115">
        <v>1</v>
      </c>
      <c r="D1080" s="78">
        <v>585</v>
      </c>
      <c r="E1080" s="78">
        <f t="shared" si="158"/>
        <v>585</v>
      </c>
      <c r="F1080" s="78">
        <f t="shared" si="159"/>
        <v>668.06999999999994</v>
      </c>
      <c r="G1080" s="97" t="s">
        <v>204</v>
      </c>
    </row>
    <row r="1081" spans="1:7">
      <c r="A1081" s="94">
        <v>16</v>
      </c>
      <c r="B1081" s="114" t="s">
        <v>395</v>
      </c>
      <c r="C1081" s="115">
        <v>1</v>
      </c>
      <c r="D1081" s="78">
        <v>564</v>
      </c>
      <c r="E1081" s="78">
        <f t="shared" si="158"/>
        <v>564</v>
      </c>
      <c r="F1081" s="78">
        <f t="shared" si="159"/>
        <v>644.08799999999997</v>
      </c>
      <c r="G1081" s="97" t="s">
        <v>204</v>
      </c>
    </row>
    <row r="1082" spans="1:7">
      <c r="A1082" s="94">
        <v>17</v>
      </c>
      <c r="B1082" s="114" t="s">
        <v>269</v>
      </c>
      <c r="C1082" s="115">
        <v>16</v>
      </c>
      <c r="D1082" s="78">
        <v>233.73</v>
      </c>
      <c r="E1082" s="78">
        <f t="shared" si="158"/>
        <v>3739.68</v>
      </c>
      <c r="F1082" s="78">
        <f t="shared" si="159"/>
        <v>4270.7145599999994</v>
      </c>
      <c r="G1082" s="97" t="s">
        <v>270</v>
      </c>
    </row>
    <row r="1083" spans="1:7">
      <c r="A1083" s="94">
        <v>18</v>
      </c>
      <c r="B1083" s="114" t="s">
        <v>271</v>
      </c>
      <c r="C1083" s="115">
        <v>9</v>
      </c>
      <c r="D1083" s="78">
        <v>125.11</v>
      </c>
      <c r="E1083" s="78">
        <f t="shared" si="158"/>
        <v>1125.99</v>
      </c>
      <c r="F1083" s="78">
        <f t="shared" si="159"/>
        <v>1285.88058</v>
      </c>
      <c r="G1083" s="97" t="s">
        <v>272</v>
      </c>
    </row>
    <row r="1084" spans="1:7">
      <c r="A1084" s="94">
        <v>19</v>
      </c>
      <c r="B1084" s="114" t="s">
        <v>287</v>
      </c>
      <c r="C1084" s="115">
        <v>5</v>
      </c>
      <c r="D1084" s="78">
        <v>138.13999999999999</v>
      </c>
      <c r="E1084" s="78">
        <f t="shared" si="158"/>
        <v>690.69999999999993</v>
      </c>
      <c r="F1084" s="78">
        <f t="shared" si="159"/>
        <v>788.7793999999999</v>
      </c>
      <c r="G1084" s="97" t="s">
        <v>288</v>
      </c>
    </row>
    <row r="1085" spans="1:7">
      <c r="A1085" s="94">
        <v>20</v>
      </c>
      <c r="B1085" s="114" t="s">
        <v>273</v>
      </c>
      <c r="C1085" s="115">
        <v>1</v>
      </c>
      <c r="D1085" s="78">
        <v>174.56</v>
      </c>
      <c r="E1085" s="78">
        <f t="shared" si="158"/>
        <v>174.56</v>
      </c>
      <c r="F1085" s="78">
        <f t="shared" si="159"/>
        <v>199.34751999999997</v>
      </c>
      <c r="G1085" s="97" t="s">
        <v>274</v>
      </c>
    </row>
    <row r="1086" spans="1:7">
      <c r="A1086" s="94">
        <v>21</v>
      </c>
      <c r="B1086" s="114" t="s">
        <v>211</v>
      </c>
      <c r="C1086" s="115">
        <v>8</v>
      </c>
      <c r="D1086" s="78">
        <v>103.2</v>
      </c>
      <c r="E1086" s="78">
        <f t="shared" si="158"/>
        <v>825.6</v>
      </c>
      <c r="F1086" s="78">
        <f t="shared" si="159"/>
        <v>942.83519999999999</v>
      </c>
      <c r="G1086" s="97" t="s">
        <v>212</v>
      </c>
    </row>
    <row r="1087" spans="1:7">
      <c r="A1087" s="94">
        <v>22</v>
      </c>
      <c r="B1087" s="114" t="s">
        <v>209</v>
      </c>
      <c r="C1087" s="115">
        <v>8</v>
      </c>
      <c r="D1087" s="78">
        <v>205.26</v>
      </c>
      <c r="E1087" s="78">
        <f t="shared" si="158"/>
        <v>1642.08</v>
      </c>
      <c r="F1087" s="78">
        <f t="shared" si="159"/>
        <v>1875.2553599999997</v>
      </c>
      <c r="G1087" s="97" t="s">
        <v>210</v>
      </c>
    </row>
    <row r="1088" spans="1:7">
      <c r="A1088" s="94">
        <v>23</v>
      </c>
      <c r="B1088" s="114" t="s">
        <v>277</v>
      </c>
      <c r="C1088" s="115">
        <v>1</v>
      </c>
      <c r="D1088" s="78">
        <v>235.5</v>
      </c>
      <c r="E1088" s="78">
        <f t="shared" si="158"/>
        <v>235.5</v>
      </c>
      <c r="F1088" s="78">
        <f t="shared" si="159"/>
        <v>268.94099999999997</v>
      </c>
      <c r="G1088" s="97" t="s">
        <v>278</v>
      </c>
    </row>
    <row r="1089" spans="1:8">
      <c r="A1089" s="94">
        <v>24</v>
      </c>
      <c r="B1089" s="114" t="s">
        <v>279</v>
      </c>
      <c r="C1089" s="115">
        <v>1</v>
      </c>
      <c r="D1089" s="78">
        <v>40.799999999999997</v>
      </c>
      <c r="E1089" s="78">
        <f t="shared" si="158"/>
        <v>40.799999999999997</v>
      </c>
      <c r="F1089" s="78">
        <f t="shared" si="159"/>
        <v>46.593599999999995</v>
      </c>
      <c r="G1089" s="97" t="s">
        <v>280</v>
      </c>
    </row>
    <row r="1090" spans="1:8">
      <c r="A1090" s="94">
        <v>25</v>
      </c>
      <c r="B1090" s="114" t="s">
        <v>281</v>
      </c>
      <c r="C1090" s="115">
        <v>1</v>
      </c>
      <c r="D1090" s="78">
        <v>93</v>
      </c>
      <c r="E1090" s="78">
        <f t="shared" si="158"/>
        <v>93</v>
      </c>
      <c r="F1090" s="78">
        <f t="shared" si="159"/>
        <v>106.20599999999999</v>
      </c>
      <c r="G1090" s="97" t="s">
        <v>282</v>
      </c>
    </row>
    <row r="1091" spans="1:8">
      <c r="A1091" s="94">
        <v>26</v>
      </c>
      <c r="B1091" s="114" t="s">
        <v>283</v>
      </c>
      <c r="C1091" s="115">
        <v>1</v>
      </c>
      <c r="D1091" s="78">
        <v>124.5</v>
      </c>
      <c r="E1091" s="78">
        <f t="shared" si="158"/>
        <v>124.5</v>
      </c>
      <c r="F1091" s="78">
        <f t="shared" si="159"/>
        <v>142.179</v>
      </c>
      <c r="G1091" s="97" t="s">
        <v>284</v>
      </c>
    </row>
    <row r="1092" spans="1:8">
      <c r="A1092" s="94">
        <v>27</v>
      </c>
      <c r="B1092" s="114" t="s">
        <v>285</v>
      </c>
      <c r="C1092" s="115">
        <v>1</v>
      </c>
      <c r="D1092" s="78">
        <v>73.5</v>
      </c>
      <c r="E1092" s="78">
        <f t="shared" si="158"/>
        <v>73.5</v>
      </c>
      <c r="F1092" s="78">
        <f t="shared" si="159"/>
        <v>83.936999999999998</v>
      </c>
      <c r="G1092" s="97" t="s">
        <v>286</v>
      </c>
    </row>
    <row r="1093" spans="1:8">
      <c r="A1093" s="94">
        <v>28</v>
      </c>
      <c r="B1093" s="114" t="s">
        <v>275</v>
      </c>
      <c r="C1093" s="115">
        <v>1</v>
      </c>
      <c r="D1093" s="78">
        <v>204.32</v>
      </c>
      <c r="E1093" s="78">
        <f t="shared" si="158"/>
        <v>204.32</v>
      </c>
      <c r="F1093" s="78">
        <f t="shared" si="159"/>
        <v>233.33343999999997</v>
      </c>
      <c r="G1093" s="97" t="s">
        <v>276</v>
      </c>
    </row>
    <row r="1094" spans="1:8">
      <c r="A1094" s="94">
        <v>29</v>
      </c>
      <c r="B1094" s="114" t="s">
        <v>215</v>
      </c>
      <c r="C1094" s="115">
        <v>4</v>
      </c>
      <c r="D1094" s="78">
        <v>1626</v>
      </c>
      <c r="E1094" s="78">
        <f t="shared" si="158"/>
        <v>6504</v>
      </c>
      <c r="F1094" s="78">
        <f t="shared" si="159"/>
        <v>7427.5679999999993</v>
      </c>
      <c r="G1094" s="97" t="s">
        <v>216</v>
      </c>
    </row>
    <row r="1095" spans="1:8">
      <c r="A1095" s="94">
        <v>30</v>
      </c>
      <c r="B1095" s="114" t="s">
        <v>224</v>
      </c>
      <c r="C1095" s="115">
        <v>3</v>
      </c>
      <c r="D1095" s="78">
        <v>183</v>
      </c>
      <c r="E1095" s="78">
        <f t="shared" si="158"/>
        <v>549</v>
      </c>
      <c r="F1095" s="78">
        <f t="shared" si="159"/>
        <v>626.95799999999997</v>
      </c>
      <c r="G1095" s="97" t="s">
        <v>225</v>
      </c>
    </row>
    <row r="1096" spans="1:8">
      <c r="A1096" s="94">
        <v>31</v>
      </c>
      <c r="B1096" s="114" t="s">
        <v>412</v>
      </c>
      <c r="C1096" s="115">
        <v>1</v>
      </c>
      <c r="D1096" s="78">
        <v>3946.5</v>
      </c>
      <c r="E1096" s="78">
        <f t="shared" si="158"/>
        <v>3946.5</v>
      </c>
      <c r="F1096" s="78">
        <f t="shared" si="159"/>
        <v>4506.9029999999993</v>
      </c>
      <c r="G1096" s="97" t="s">
        <v>413</v>
      </c>
    </row>
    <row r="1097" spans="1:8">
      <c r="A1097" s="94">
        <v>32</v>
      </c>
      <c r="B1097" s="114" t="s">
        <v>221</v>
      </c>
      <c r="C1097" s="115">
        <v>1</v>
      </c>
      <c r="D1097" s="78">
        <v>84.96</v>
      </c>
      <c r="E1097" s="78">
        <f t="shared" si="158"/>
        <v>84.96</v>
      </c>
      <c r="F1097" s="78">
        <f t="shared" si="159"/>
        <v>97.024319999999989</v>
      </c>
      <c r="G1097" s="97" t="s">
        <v>222</v>
      </c>
    </row>
    <row r="1098" spans="1:8">
      <c r="A1098" s="94">
        <v>33</v>
      </c>
      <c r="B1098" s="114" t="s">
        <v>217</v>
      </c>
      <c r="C1098" s="115">
        <v>1</v>
      </c>
      <c r="D1098" s="78">
        <v>183</v>
      </c>
      <c r="E1098" s="78">
        <f t="shared" si="158"/>
        <v>183</v>
      </c>
      <c r="F1098" s="78">
        <f t="shared" si="159"/>
        <v>208.98599999999999</v>
      </c>
      <c r="G1098" s="97" t="s">
        <v>218</v>
      </c>
    </row>
    <row r="1099" spans="1:8">
      <c r="A1099" s="94">
        <v>34</v>
      </c>
      <c r="B1099" s="114" t="s">
        <v>246</v>
      </c>
      <c r="C1099" s="115">
        <v>1</v>
      </c>
      <c r="D1099" s="78">
        <v>396</v>
      </c>
      <c r="E1099" s="78">
        <f t="shared" si="158"/>
        <v>396</v>
      </c>
      <c r="F1099" s="78">
        <f t="shared" si="159"/>
        <v>452.23199999999997</v>
      </c>
      <c r="G1099" s="97" t="s">
        <v>247</v>
      </c>
    </row>
    <row r="1100" spans="1:8">
      <c r="A1100" s="94">
        <v>35</v>
      </c>
      <c r="B1100" s="114" t="s">
        <v>205</v>
      </c>
      <c r="C1100" s="115">
        <v>4</v>
      </c>
      <c r="D1100" s="78">
        <v>26.53</v>
      </c>
      <c r="E1100" s="78">
        <f t="shared" si="158"/>
        <v>106.12</v>
      </c>
      <c r="F1100" s="78">
        <f t="shared" si="159"/>
        <v>121.18903999999999</v>
      </c>
      <c r="G1100" s="97" t="s">
        <v>206</v>
      </c>
    </row>
    <row r="1101" spans="1:8">
      <c r="A1101" s="94">
        <v>36</v>
      </c>
      <c r="B1101" s="116" t="s">
        <v>428</v>
      </c>
      <c r="C1101" s="117">
        <v>1</v>
      </c>
      <c r="D1101" s="87">
        <v>10.199999999999999</v>
      </c>
      <c r="E1101" s="87">
        <f t="shared" si="158"/>
        <v>10.199999999999999</v>
      </c>
      <c r="F1101" s="87">
        <f t="shared" si="159"/>
        <v>11.648399999999999</v>
      </c>
      <c r="G1101" s="98" t="s">
        <v>429</v>
      </c>
    </row>
    <row r="1102" spans="1:8">
      <c r="A1102" s="93"/>
      <c r="B1102" s="80" t="s">
        <v>440</v>
      </c>
      <c r="C1102" s="81"/>
      <c r="D1102" s="82" t="s">
        <v>228</v>
      </c>
      <c r="E1102" s="83">
        <f>SUM(E1103:E1136)</f>
        <v>134864.34999999998</v>
      </c>
      <c r="F1102" s="83">
        <f t="shared" ref="F1102:H1102" si="161">SUM(F1103:F1136)</f>
        <v>154015.08769999997</v>
      </c>
      <c r="G1102" s="83">
        <f t="shared" si="161"/>
        <v>0</v>
      </c>
      <c r="H1102" s="83">
        <f t="shared" si="161"/>
        <v>0</v>
      </c>
    </row>
    <row r="1103" spans="1:8">
      <c r="A1103" s="94">
        <v>1</v>
      </c>
      <c r="B1103" s="114" t="s">
        <v>255</v>
      </c>
      <c r="C1103" s="115">
        <v>1</v>
      </c>
      <c r="D1103" s="78">
        <v>15318.29</v>
      </c>
      <c r="E1103" s="78">
        <f t="shared" ref="E1103:E1136" si="162">(C1103*D1103)</f>
        <v>15318.29</v>
      </c>
      <c r="F1103" s="78">
        <f t="shared" ref="F1103:F1136" si="163">(E1103*1.142)</f>
        <v>17493.48718</v>
      </c>
      <c r="G1103" s="97" t="s">
        <v>256</v>
      </c>
    </row>
    <row r="1104" spans="1:8">
      <c r="A1104" s="94">
        <v>2</v>
      </c>
      <c r="B1104" s="114" t="s">
        <v>385</v>
      </c>
      <c r="C1104" s="115">
        <v>1</v>
      </c>
      <c r="D1104" s="78">
        <v>1059.75</v>
      </c>
      <c r="E1104" s="78">
        <f t="shared" si="162"/>
        <v>1059.75</v>
      </c>
      <c r="F1104" s="78">
        <f t="shared" si="163"/>
        <v>1210.2344999999998</v>
      </c>
      <c r="G1104" s="97" t="s">
        <v>386</v>
      </c>
    </row>
    <row r="1105" spans="1:7">
      <c r="A1105" s="94">
        <v>3</v>
      </c>
      <c r="B1105" s="114" t="s">
        <v>441</v>
      </c>
      <c r="C1105" s="115">
        <v>1</v>
      </c>
      <c r="D1105" s="78">
        <v>5739.92</v>
      </c>
      <c r="E1105" s="78">
        <f t="shared" si="162"/>
        <v>5739.92</v>
      </c>
      <c r="F1105" s="78">
        <f t="shared" si="163"/>
        <v>6554.9886399999996</v>
      </c>
      <c r="G1105" s="97" t="s">
        <v>442</v>
      </c>
    </row>
    <row r="1106" spans="1:7">
      <c r="A1106" s="94">
        <v>4</v>
      </c>
      <c r="B1106" s="114" t="s">
        <v>269</v>
      </c>
      <c r="C1106" s="115">
        <v>16</v>
      </c>
      <c r="D1106" s="78">
        <v>233.73</v>
      </c>
      <c r="E1106" s="78">
        <f t="shared" si="162"/>
        <v>3739.68</v>
      </c>
      <c r="F1106" s="78">
        <f t="shared" si="163"/>
        <v>4270.7145599999994</v>
      </c>
      <c r="G1106" s="97" t="s">
        <v>270</v>
      </c>
    </row>
    <row r="1107" spans="1:7">
      <c r="A1107" s="94">
        <v>5</v>
      </c>
      <c r="B1107" s="114" t="s">
        <v>271</v>
      </c>
      <c r="C1107" s="115">
        <v>9</v>
      </c>
      <c r="D1107" s="78">
        <v>125.11</v>
      </c>
      <c r="E1107" s="78">
        <f t="shared" si="162"/>
        <v>1125.99</v>
      </c>
      <c r="F1107" s="78">
        <f t="shared" si="163"/>
        <v>1285.88058</v>
      </c>
      <c r="G1107" s="97" t="s">
        <v>272</v>
      </c>
    </row>
    <row r="1108" spans="1:7">
      <c r="A1108" s="94">
        <v>6</v>
      </c>
      <c r="B1108" s="114" t="s">
        <v>287</v>
      </c>
      <c r="C1108" s="115">
        <v>5</v>
      </c>
      <c r="D1108" s="78">
        <v>138.13999999999999</v>
      </c>
      <c r="E1108" s="78">
        <f t="shared" si="162"/>
        <v>690.69999999999993</v>
      </c>
      <c r="F1108" s="78">
        <f t="shared" si="163"/>
        <v>788.7793999999999</v>
      </c>
      <c r="G1108" s="97" t="s">
        <v>288</v>
      </c>
    </row>
    <row r="1109" spans="1:7">
      <c r="A1109" s="94">
        <v>7</v>
      </c>
      <c r="B1109" s="114" t="s">
        <v>273</v>
      </c>
      <c r="C1109" s="115">
        <v>1</v>
      </c>
      <c r="D1109" s="78">
        <v>174.56</v>
      </c>
      <c r="E1109" s="78">
        <f t="shared" si="162"/>
        <v>174.56</v>
      </c>
      <c r="F1109" s="78">
        <f t="shared" si="163"/>
        <v>199.34751999999997</v>
      </c>
      <c r="G1109" s="97" t="s">
        <v>274</v>
      </c>
    </row>
    <row r="1110" spans="1:7">
      <c r="A1110" s="94">
        <v>8</v>
      </c>
      <c r="B1110" s="114" t="s">
        <v>211</v>
      </c>
      <c r="C1110" s="115">
        <v>8</v>
      </c>
      <c r="D1110" s="78">
        <v>103.2</v>
      </c>
      <c r="E1110" s="78">
        <f t="shared" si="162"/>
        <v>825.6</v>
      </c>
      <c r="F1110" s="78">
        <f t="shared" si="163"/>
        <v>942.83519999999999</v>
      </c>
      <c r="G1110" s="97" t="s">
        <v>212</v>
      </c>
    </row>
    <row r="1111" spans="1:7">
      <c r="A1111" s="94">
        <v>9</v>
      </c>
      <c r="B1111" s="114" t="s">
        <v>209</v>
      </c>
      <c r="C1111" s="115">
        <v>8</v>
      </c>
      <c r="D1111" s="78">
        <v>205.26</v>
      </c>
      <c r="E1111" s="78">
        <f t="shared" si="162"/>
        <v>1642.08</v>
      </c>
      <c r="F1111" s="78">
        <f t="shared" si="163"/>
        <v>1875.2553599999997</v>
      </c>
      <c r="G1111" s="97" t="s">
        <v>210</v>
      </c>
    </row>
    <row r="1112" spans="1:7">
      <c r="A1112" s="94">
        <v>10</v>
      </c>
      <c r="B1112" s="114" t="s">
        <v>275</v>
      </c>
      <c r="C1112" s="115">
        <v>1</v>
      </c>
      <c r="D1112" s="78">
        <v>204.32</v>
      </c>
      <c r="E1112" s="78">
        <f t="shared" si="162"/>
        <v>204.32</v>
      </c>
      <c r="F1112" s="78">
        <f t="shared" si="163"/>
        <v>233.33343999999997</v>
      </c>
      <c r="G1112" s="97" t="s">
        <v>276</v>
      </c>
    </row>
    <row r="1113" spans="1:7">
      <c r="A1113" s="94">
        <v>11</v>
      </c>
      <c r="B1113" s="114" t="s">
        <v>221</v>
      </c>
      <c r="C1113" s="115">
        <v>1</v>
      </c>
      <c r="D1113" s="78">
        <v>84.96</v>
      </c>
      <c r="E1113" s="78">
        <f t="shared" si="162"/>
        <v>84.96</v>
      </c>
      <c r="F1113" s="78">
        <f t="shared" si="163"/>
        <v>97.024319999999989</v>
      </c>
      <c r="G1113" s="97" t="s">
        <v>222</v>
      </c>
    </row>
    <row r="1114" spans="1:7">
      <c r="A1114" s="94">
        <v>12</v>
      </c>
      <c r="B1114" s="114" t="s">
        <v>258</v>
      </c>
      <c r="C1114" s="115">
        <v>1</v>
      </c>
      <c r="D1114" s="78">
        <v>1740</v>
      </c>
      <c r="E1114" s="78">
        <f t="shared" si="162"/>
        <v>1740</v>
      </c>
      <c r="F1114" s="78">
        <f t="shared" si="163"/>
        <v>1987.08</v>
      </c>
      <c r="G1114" s="97" t="s">
        <v>259</v>
      </c>
    </row>
    <row r="1115" spans="1:7">
      <c r="A1115" s="94">
        <v>13</v>
      </c>
      <c r="B1115" s="114" t="s">
        <v>260</v>
      </c>
      <c r="C1115" s="115">
        <v>1</v>
      </c>
      <c r="D1115" s="78">
        <v>497.28</v>
      </c>
      <c r="E1115" s="78">
        <f t="shared" si="162"/>
        <v>497.28</v>
      </c>
      <c r="F1115" s="78">
        <f t="shared" si="163"/>
        <v>567.89375999999993</v>
      </c>
      <c r="G1115" s="97" t="s">
        <v>261</v>
      </c>
    </row>
    <row r="1116" spans="1:7">
      <c r="A1116" s="94">
        <v>14</v>
      </c>
      <c r="B1116" s="114" t="s">
        <v>937</v>
      </c>
      <c r="C1116" s="115">
        <v>1</v>
      </c>
      <c r="D1116" s="78">
        <v>1500</v>
      </c>
      <c r="E1116" s="78">
        <f t="shared" si="162"/>
        <v>1500</v>
      </c>
      <c r="F1116" s="78">
        <f t="shared" si="163"/>
        <v>1712.9999999999998</v>
      </c>
      <c r="G1116" s="97"/>
    </row>
    <row r="1117" spans="1:7">
      <c r="A1117" s="94">
        <v>15</v>
      </c>
      <c r="B1117" s="114" t="s">
        <v>443</v>
      </c>
      <c r="C1117" s="115">
        <v>1</v>
      </c>
      <c r="D1117" s="78">
        <v>7395</v>
      </c>
      <c r="E1117" s="78">
        <f t="shared" si="162"/>
        <v>7395</v>
      </c>
      <c r="F1117" s="78">
        <f t="shared" si="163"/>
        <v>8445.09</v>
      </c>
      <c r="G1117" s="97" t="s">
        <v>444</v>
      </c>
    </row>
    <row r="1118" spans="1:7">
      <c r="A1118" s="94"/>
      <c r="B1118" s="114" t="s">
        <v>1027</v>
      </c>
      <c r="C1118" s="115">
        <v>1</v>
      </c>
      <c r="D1118" s="78">
        <v>1200</v>
      </c>
      <c r="E1118" s="78">
        <f t="shared" si="162"/>
        <v>1200</v>
      </c>
      <c r="F1118" s="78">
        <f t="shared" si="163"/>
        <v>1370.3999999999999</v>
      </c>
      <c r="G1118" s="97"/>
    </row>
    <row r="1119" spans="1:7">
      <c r="A1119" s="94">
        <v>17</v>
      </c>
      <c r="B1119" s="114" t="s">
        <v>422</v>
      </c>
      <c r="C1119" s="115">
        <v>1</v>
      </c>
      <c r="D1119" s="78">
        <v>41793</v>
      </c>
      <c r="E1119" s="78">
        <f t="shared" si="162"/>
        <v>41793</v>
      </c>
      <c r="F1119" s="78">
        <f t="shared" si="163"/>
        <v>47727.605999999992</v>
      </c>
      <c r="G1119" s="97" t="s">
        <v>204</v>
      </c>
    </row>
    <row r="1120" spans="1:7">
      <c r="A1120" s="94">
        <v>18</v>
      </c>
      <c r="B1120" s="114" t="s">
        <v>393</v>
      </c>
      <c r="C1120" s="115">
        <v>1</v>
      </c>
      <c r="D1120" s="78">
        <v>11421</v>
      </c>
      <c r="E1120" s="78">
        <f t="shared" si="162"/>
        <v>11421</v>
      </c>
      <c r="F1120" s="78">
        <f t="shared" si="163"/>
        <v>13042.781999999999</v>
      </c>
      <c r="G1120" s="97" t="s">
        <v>204</v>
      </c>
    </row>
    <row r="1121" spans="1:7">
      <c r="A1121" s="94">
        <v>19</v>
      </c>
      <c r="B1121" s="114" t="s">
        <v>931</v>
      </c>
      <c r="C1121" s="115">
        <v>1</v>
      </c>
      <c r="D1121" s="78">
        <v>15333</v>
      </c>
      <c r="E1121" s="78">
        <f t="shared" si="162"/>
        <v>15333</v>
      </c>
      <c r="F1121" s="78">
        <f t="shared" si="163"/>
        <v>17510.286</v>
      </c>
      <c r="G1121" s="97" t="s">
        <v>204</v>
      </c>
    </row>
    <row r="1122" spans="1:7">
      <c r="A1122" s="94">
        <v>20</v>
      </c>
      <c r="B1122" s="114" t="s">
        <v>394</v>
      </c>
      <c r="C1122" s="115">
        <v>1</v>
      </c>
      <c r="D1122" s="78">
        <v>585</v>
      </c>
      <c r="E1122" s="78">
        <f t="shared" si="162"/>
        <v>585</v>
      </c>
      <c r="F1122" s="78">
        <f t="shared" si="163"/>
        <v>668.06999999999994</v>
      </c>
      <c r="G1122" s="97" t="s">
        <v>204</v>
      </c>
    </row>
    <row r="1123" spans="1:7">
      <c r="A1123" s="94">
        <v>21</v>
      </c>
      <c r="B1123" s="114" t="s">
        <v>395</v>
      </c>
      <c r="C1123" s="115">
        <v>1</v>
      </c>
      <c r="D1123" s="78">
        <v>564</v>
      </c>
      <c r="E1123" s="78">
        <f t="shared" si="162"/>
        <v>564</v>
      </c>
      <c r="F1123" s="78">
        <f t="shared" si="163"/>
        <v>644.08799999999997</v>
      </c>
      <c r="G1123" s="97" t="s">
        <v>204</v>
      </c>
    </row>
    <row r="1124" spans="1:7">
      <c r="A1124" s="94">
        <v>22</v>
      </c>
      <c r="B1124" s="114" t="s">
        <v>445</v>
      </c>
      <c r="C1124" s="115">
        <v>1</v>
      </c>
      <c r="D1124" s="78">
        <v>3332.23</v>
      </c>
      <c r="E1124" s="78">
        <f t="shared" si="162"/>
        <v>3332.23</v>
      </c>
      <c r="F1124" s="78">
        <f t="shared" si="163"/>
        <v>3805.4066599999996</v>
      </c>
      <c r="G1124" s="97" t="s">
        <v>446</v>
      </c>
    </row>
    <row r="1125" spans="1:7">
      <c r="A1125" s="94">
        <v>23</v>
      </c>
      <c r="B1125" s="114" t="s">
        <v>447</v>
      </c>
      <c r="C1125" s="115">
        <v>1</v>
      </c>
      <c r="D1125" s="78">
        <v>6646.07</v>
      </c>
      <c r="E1125" s="78">
        <f t="shared" si="162"/>
        <v>6646.07</v>
      </c>
      <c r="F1125" s="78">
        <f t="shared" si="163"/>
        <v>7589.8119399999987</v>
      </c>
      <c r="G1125" s="97" t="s">
        <v>448</v>
      </c>
    </row>
    <row r="1126" spans="1:7">
      <c r="A1126" s="94">
        <v>24</v>
      </c>
      <c r="B1126" s="114" t="s">
        <v>412</v>
      </c>
      <c r="C1126" s="115">
        <v>1</v>
      </c>
      <c r="D1126" s="78">
        <v>3946.5</v>
      </c>
      <c r="E1126" s="78">
        <f t="shared" si="162"/>
        <v>3946.5</v>
      </c>
      <c r="F1126" s="78">
        <f t="shared" si="163"/>
        <v>4506.9029999999993</v>
      </c>
      <c r="G1126" s="97" t="s">
        <v>413</v>
      </c>
    </row>
    <row r="1127" spans="1:7">
      <c r="A1127" s="94">
        <v>25</v>
      </c>
      <c r="B1127" s="114" t="s">
        <v>246</v>
      </c>
      <c r="C1127" s="115">
        <v>1</v>
      </c>
      <c r="D1127" s="78">
        <v>396</v>
      </c>
      <c r="E1127" s="78">
        <f t="shared" si="162"/>
        <v>396</v>
      </c>
      <c r="F1127" s="78">
        <f t="shared" si="163"/>
        <v>452.23199999999997</v>
      </c>
      <c r="G1127" s="97" t="s">
        <v>247</v>
      </c>
    </row>
    <row r="1128" spans="1:7">
      <c r="A1128" s="94">
        <v>26</v>
      </c>
      <c r="B1128" s="114" t="s">
        <v>215</v>
      </c>
      <c r="C1128" s="115">
        <v>4</v>
      </c>
      <c r="D1128" s="78">
        <v>1626</v>
      </c>
      <c r="E1128" s="78">
        <f t="shared" si="162"/>
        <v>6504</v>
      </c>
      <c r="F1128" s="78">
        <f t="shared" si="163"/>
        <v>7427.5679999999993</v>
      </c>
      <c r="G1128" s="97" t="s">
        <v>216</v>
      </c>
    </row>
    <row r="1129" spans="1:7">
      <c r="A1129" s="94">
        <v>27</v>
      </c>
      <c r="B1129" s="114" t="s">
        <v>217</v>
      </c>
      <c r="C1129" s="115">
        <v>1</v>
      </c>
      <c r="D1129" s="78">
        <v>183</v>
      </c>
      <c r="E1129" s="78">
        <f t="shared" si="162"/>
        <v>183</v>
      </c>
      <c r="F1129" s="78">
        <f t="shared" si="163"/>
        <v>208.98599999999999</v>
      </c>
      <c r="G1129" s="97" t="s">
        <v>218</v>
      </c>
    </row>
    <row r="1130" spans="1:7">
      <c r="A1130" s="94">
        <v>28</v>
      </c>
      <c r="B1130" s="114" t="s">
        <v>277</v>
      </c>
      <c r="C1130" s="115">
        <v>1</v>
      </c>
      <c r="D1130" s="78">
        <v>235.5</v>
      </c>
      <c r="E1130" s="78">
        <f t="shared" si="162"/>
        <v>235.5</v>
      </c>
      <c r="F1130" s="78">
        <f t="shared" si="163"/>
        <v>268.94099999999997</v>
      </c>
      <c r="G1130" s="97" t="s">
        <v>278</v>
      </c>
    </row>
    <row r="1131" spans="1:7">
      <c r="A1131" s="94">
        <v>29</v>
      </c>
      <c r="B1131" s="114" t="s">
        <v>279</v>
      </c>
      <c r="C1131" s="115">
        <v>1</v>
      </c>
      <c r="D1131" s="78">
        <v>40.799999999999997</v>
      </c>
      <c r="E1131" s="78">
        <f t="shared" si="162"/>
        <v>40.799999999999997</v>
      </c>
      <c r="F1131" s="78">
        <f t="shared" si="163"/>
        <v>46.593599999999995</v>
      </c>
      <c r="G1131" s="97" t="s">
        <v>280</v>
      </c>
    </row>
    <row r="1132" spans="1:7">
      <c r="A1132" s="94">
        <v>30</v>
      </c>
      <c r="B1132" s="114" t="s">
        <v>281</v>
      </c>
      <c r="C1132" s="115">
        <v>1</v>
      </c>
      <c r="D1132" s="78">
        <v>93</v>
      </c>
      <c r="E1132" s="78">
        <f t="shared" si="162"/>
        <v>93</v>
      </c>
      <c r="F1132" s="78">
        <f t="shared" si="163"/>
        <v>106.20599999999999</v>
      </c>
      <c r="G1132" s="97" t="s">
        <v>282</v>
      </c>
    </row>
    <row r="1133" spans="1:7">
      <c r="A1133" s="94">
        <v>31</v>
      </c>
      <c r="B1133" s="114" t="s">
        <v>283</v>
      </c>
      <c r="C1133" s="115">
        <v>1</v>
      </c>
      <c r="D1133" s="78">
        <v>124.5</v>
      </c>
      <c r="E1133" s="78">
        <f t="shared" si="162"/>
        <v>124.5</v>
      </c>
      <c r="F1133" s="78">
        <f t="shared" si="163"/>
        <v>142.179</v>
      </c>
      <c r="G1133" s="97" t="s">
        <v>284</v>
      </c>
    </row>
    <row r="1134" spans="1:7">
      <c r="A1134" s="94">
        <v>32</v>
      </c>
      <c r="B1134" s="114" t="s">
        <v>285</v>
      </c>
      <c r="C1134" s="115">
        <v>1</v>
      </c>
      <c r="D1134" s="78">
        <v>73.5</v>
      </c>
      <c r="E1134" s="78">
        <f t="shared" si="162"/>
        <v>73.5</v>
      </c>
      <c r="F1134" s="78">
        <f t="shared" si="163"/>
        <v>83.936999999999998</v>
      </c>
      <c r="G1134" s="97" t="s">
        <v>286</v>
      </c>
    </row>
    <row r="1135" spans="1:7">
      <c r="A1135" s="94">
        <v>33</v>
      </c>
      <c r="B1135" s="114" t="s">
        <v>224</v>
      </c>
      <c r="C1135" s="115">
        <v>3</v>
      </c>
      <c r="D1135" s="78">
        <v>183</v>
      </c>
      <c r="E1135" s="78">
        <f t="shared" si="162"/>
        <v>549</v>
      </c>
      <c r="F1135" s="78">
        <f t="shared" si="163"/>
        <v>626.95799999999997</v>
      </c>
      <c r="G1135" s="97" t="s">
        <v>225</v>
      </c>
    </row>
    <row r="1136" spans="1:7">
      <c r="A1136" s="94">
        <v>34</v>
      </c>
      <c r="B1136" s="114" t="s">
        <v>205</v>
      </c>
      <c r="C1136" s="115">
        <v>4</v>
      </c>
      <c r="D1136" s="78">
        <v>26.53</v>
      </c>
      <c r="E1136" s="78">
        <f t="shared" si="162"/>
        <v>106.12</v>
      </c>
      <c r="F1136" s="78">
        <f t="shared" si="163"/>
        <v>121.18903999999999</v>
      </c>
      <c r="G1136" s="97" t="s">
        <v>206</v>
      </c>
    </row>
    <row r="1137" spans="1:8">
      <c r="A1137" s="93"/>
      <c r="B1137" s="80" t="s">
        <v>449</v>
      </c>
      <c r="C1137" s="81"/>
      <c r="D1137" s="82" t="s">
        <v>228</v>
      </c>
      <c r="E1137" s="83">
        <f>SUM(E1138:E1162)</f>
        <v>62710.239999999991</v>
      </c>
      <c r="F1137" s="83">
        <f t="shared" ref="F1137:H1137" si="164">SUM(F1138:F1162)</f>
        <v>71615.094079999995</v>
      </c>
      <c r="G1137" s="83">
        <f t="shared" si="164"/>
        <v>0</v>
      </c>
      <c r="H1137" s="83">
        <f t="shared" si="164"/>
        <v>0</v>
      </c>
    </row>
    <row r="1138" spans="1:8">
      <c r="A1138" s="94">
        <v>1</v>
      </c>
      <c r="B1138" s="114" t="s">
        <v>450</v>
      </c>
      <c r="C1138" s="115">
        <v>1</v>
      </c>
      <c r="D1138" s="78">
        <v>14332.95</v>
      </c>
      <c r="E1138" s="78">
        <f t="shared" ref="E1138:E1162" si="165">(C1138*D1138)</f>
        <v>14332.95</v>
      </c>
      <c r="F1138" s="78">
        <f t="shared" ref="F1138:F1162" si="166">(E1138*1.142)</f>
        <v>16368.2289</v>
      </c>
      <c r="G1138" s="97" t="s">
        <v>451</v>
      </c>
    </row>
    <row r="1139" spans="1:8">
      <c r="A1139" s="94">
        <v>2</v>
      </c>
      <c r="B1139" s="114" t="s">
        <v>371</v>
      </c>
      <c r="C1139" s="115">
        <v>1</v>
      </c>
      <c r="D1139" s="78">
        <v>541.65</v>
      </c>
      <c r="E1139" s="78">
        <f t="shared" si="165"/>
        <v>541.65</v>
      </c>
      <c r="F1139" s="78">
        <f t="shared" si="166"/>
        <v>618.56429999999989</v>
      </c>
      <c r="G1139" s="97" t="s">
        <v>372</v>
      </c>
    </row>
    <row r="1140" spans="1:8">
      <c r="A1140" s="94">
        <v>3</v>
      </c>
      <c r="B1140" s="114" t="s">
        <v>452</v>
      </c>
      <c r="C1140" s="115">
        <v>1</v>
      </c>
      <c r="D1140" s="78">
        <v>5202.6400000000003</v>
      </c>
      <c r="E1140" s="78">
        <f t="shared" si="165"/>
        <v>5202.6400000000003</v>
      </c>
      <c r="F1140" s="78">
        <f t="shared" si="166"/>
        <v>5941.4148800000003</v>
      </c>
      <c r="G1140" s="97" t="s">
        <v>453</v>
      </c>
    </row>
    <row r="1141" spans="1:8">
      <c r="A1141" s="94">
        <v>4</v>
      </c>
      <c r="B1141" s="114" t="s">
        <v>366</v>
      </c>
      <c r="C1141" s="115">
        <v>1</v>
      </c>
      <c r="D1141" s="78">
        <v>1320.36</v>
      </c>
      <c r="E1141" s="78">
        <f t="shared" si="165"/>
        <v>1320.36</v>
      </c>
      <c r="F1141" s="78">
        <f t="shared" si="166"/>
        <v>1507.8511199999998</v>
      </c>
      <c r="G1141" s="97" t="s">
        <v>367</v>
      </c>
    </row>
    <row r="1142" spans="1:8">
      <c r="A1142" s="94">
        <v>5</v>
      </c>
      <c r="B1142" s="114" t="s">
        <v>260</v>
      </c>
      <c r="C1142" s="115">
        <v>1</v>
      </c>
      <c r="D1142" s="78">
        <v>497.28</v>
      </c>
      <c r="E1142" s="78">
        <f t="shared" si="165"/>
        <v>497.28</v>
      </c>
      <c r="F1142" s="78">
        <f t="shared" si="166"/>
        <v>567.89375999999993</v>
      </c>
      <c r="G1142" s="97" t="s">
        <v>261</v>
      </c>
    </row>
    <row r="1143" spans="1:8">
      <c r="A1143" s="94">
        <v>6</v>
      </c>
      <c r="B1143" s="114" t="s">
        <v>454</v>
      </c>
      <c r="C1143" s="115">
        <v>1</v>
      </c>
      <c r="D1143" s="78">
        <v>6176.01</v>
      </c>
      <c r="E1143" s="78">
        <f t="shared" si="165"/>
        <v>6176.01</v>
      </c>
      <c r="F1143" s="78">
        <f t="shared" si="166"/>
        <v>7053.00342</v>
      </c>
      <c r="G1143" s="97" t="s">
        <v>455</v>
      </c>
    </row>
    <row r="1144" spans="1:8">
      <c r="A1144" s="94">
        <v>7</v>
      </c>
      <c r="B1144" s="114" t="s">
        <v>937</v>
      </c>
      <c r="C1144" s="115">
        <v>1</v>
      </c>
      <c r="D1144" s="78">
        <v>1500</v>
      </c>
      <c r="E1144" s="78">
        <f t="shared" ref="E1144:E1145" si="167">(C1144*D1144)</f>
        <v>1500</v>
      </c>
      <c r="F1144" s="78">
        <f t="shared" si="166"/>
        <v>1712.9999999999998</v>
      </c>
      <c r="G1144" s="97"/>
    </row>
    <row r="1145" spans="1:8">
      <c r="A1145" s="94">
        <v>8</v>
      </c>
      <c r="B1145" s="114" t="s">
        <v>953</v>
      </c>
      <c r="C1145" s="115">
        <v>1</v>
      </c>
      <c r="D1145" s="78">
        <v>1410</v>
      </c>
      <c r="E1145" s="78">
        <f t="shared" si="167"/>
        <v>1410</v>
      </c>
      <c r="F1145" s="78">
        <f t="shared" si="166"/>
        <v>1610.2199999999998</v>
      </c>
      <c r="G1145" s="97"/>
    </row>
    <row r="1146" spans="1:8">
      <c r="A1146" s="94">
        <v>9</v>
      </c>
      <c r="B1146" s="114" t="s">
        <v>267</v>
      </c>
      <c r="C1146" s="115">
        <v>1</v>
      </c>
      <c r="D1146" s="78">
        <v>1386.64</v>
      </c>
      <c r="E1146" s="78">
        <f t="shared" si="165"/>
        <v>1386.64</v>
      </c>
      <c r="F1146" s="78">
        <f t="shared" si="166"/>
        <v>1583.54288</v>
      </c>
      <c r="G1146" s="97" t="s">
        <v>268</v>
      </c>
    </row>
    <row r="1147" spans="1:8">
      <c r="A1147" s="94">
        <v>10</v>
      </c>
      <c r="B1147" s="114" t="s">
        <v>289</v>
      </c>
      <c r="C1147" s="115">
        <v>1</v>
      </c>
      <c r="D1147" s="78">
        <v>1968.52</v>
      </c>
      <c r="E1147" s="78">
        <f t="shared" si="165"/>
        <v>1968.52</v>
      </c>
      <c r="F1147" s="78">
        <f t="shared" si="166"/>
        <v>2248.0498399999997</v>
      </c>
      <c r="G1147" s="97" t="s">
        <v>290</v>
      </c>
    </row>
    <row r="1148" spans="1:8">
      <c r="A1148" s="94">
        <v>11</v>
      </c>
      <c r="B1148" s="114" t="s">
        <v>269</v>
      </c>
      <c r="C1148" s="115">
        <v>6</v>
      </c>
      <c r="D1148" s="78">
        <v>233.73</v>
      </c>
      <c r="E1148" s="78">
        <f t="shared" si="165"/>
        <v>1402.3799999999999</v>
      </c>
      <c r="F1148" s="78">
        <f t="shared" si="166"/>
        <v>1601.5179599999997</v>
      </c>
      <c r="G1148" s="97" t="s">
        <v>270</v>
      </c>
    </row>
    <row r="1149" spans="1:8">
      <c r="A1149" s="94">
        <v>12</v>
      </c>
      <c r="B1149" s="114" t="s">
        <v>271</v>
      </c>
      <c r="C1149" s="115">
        <v>3</v>
      </c>
      <c r="D1149" s="78">
        <v>125.11</v>
      </c>
      <c r="E1149" s="78">
        <f t="shared" si="165"/>
        <v>375.33</v>
      </c>
      <c r="F1149" s="78">
        <f t="shared" si="166"/>
        <v>428.62685999999997</v>
      </c>
      <c r="G1149" s="97" t="s">
        <v>272</v>
      </c>
    </row>
    <row r="1150" spans="1:8">
      <c r="A1150" s="94">
        <v>13</v>
      </c>
      <c r="B1150" s="114" t="s">
        <v>287</v>
      </c>
      <c r="C1150" s="115">
        <v>3</v>
      </c>
      <c r="D1150" s="78">
        <v>138.13999999999999</v>
      </c>
      <c r="E1150" s="78">
        <f t="shared" si="165"/>
        <v>414.41999999999996</v>
      </c>
      <c r="F1150" s="78">
        <f t="shared" si="166"/>
        <v>473.26763999999991</v>
      </c>
      <c r="G1150" s="97" t="s">
        <v>288</v>
      </c>
    </row>
    <row r="1151" spans="1:8">
      <c r="A1151" s="94">
        <v>14</v>
      </c>
      <c r="B1151" s="114" t="s">
        <v>211</v>
      </c>
      <c r="C1151" s="115">
        <v>5</v>
      </c>
      <c r="D1151" s="78">
        <v>103.2</v>
      </c>
      <c r="E1151" s="78">
        <f t="shared" si="165"/>
        <v>516</v>
      </c>
      <c r="F1151" s="78">
        <f t="shared" si="166"/>
        <v>589.27199999999993</v>
      </c>
      <c r="G1151" s="97" t="s">
        <v>212</v>
      </c>
    </row>
    <row r="1152" spans="1:8">
      <c r="A1152" s="94">
        <v>15</v>
      </c>
      <c r="B1152" s="114" t="s">
        <v>209</v>
      </c>
      <c r="C1152" s="115">
        <v>5</v>
      </c>
      <c r="D1152" s="78">
        <v>205.26</v>
      </c>
      <c r="E1152" s="78">
        <f t="shared" si="165"/>
        <v>1026.3</v>
      </c>
      <c r="F1152" s="78">
        <f t="shared" si="166"/>
        <v>1172.0346</v>
      </c>
      <c r="G1152" s="97" t="s">
        <v>210</v>
      </c>
    </row>
    <row r="1153" spans="1:8">
      <c r="A1153" s="94">
        <v>16</v>
      </c>
      <c r="B1153" s="114" t="s">
        <v>221</v>
      </c>
      <c r="C1153" s="115">
        <v>1</v>
      </c>
      <c r="D1153" s="78">
        <v>84.96</v>
      </c>
      <c r="E1153" s="78">
        <f t="shared" si="165"/>
        <v>84.96</v>
      </c>
      <c r="F1153" s="78">
        <f t="shared" si="166"/>
        <v>97.024319999999989</v>
      </c>
      <c r="G1153" s="97" t="s">
        <v>222</v>
      </c>
    </row>
    <row r="1154" spans="1:8">
      <c r="A1154" s="94">
        <v>17</v>
      </c>
      <c r="B1154" s="114" t="s">
        <v>205</v>
      </c>
      <c r="C1154" s="115">
        <v>8</v>
      </c>
      <c r="D1154" s="78">
        <v>26.53</v>
      </c>
      <c r="E1154" s="78">
        <f t="shared" si="165"/>
        <v>212.24</v>
      </c>
      <c r="F1154" s="78">
        <f t="shared" si="166"/>
        <v>242.37807999999998</v>
      </c>
      <c r="G1154" s="97" t="s">
        <v>206</v>
      </c>
    </row>
    <row r="1155" spans="1:8">
      <c r="A1155" s="94">
        <v>18</v>
      </c>
      <c r="B1155" s="114" t="s">
        <v>412</v>
      </c>
      <c r="C1155" s="115">
        <v>3</v>
      </c>
      <c r="D1155" s="78">
        <v>3946.5</v>
      </c>
      <c r="E1155" s="78">
        <f t="shared" si="165"/>
        <v>11839.5</v>
      </c>
      <c r="F1155" s="78">
        <f t="shared" si="166"/>
        <v>13520.708999999999</v>
      </c>
      <c r="G1155" s="97" t="s">
        <v>413</v>
      </c>
    </row>
    <row r="1156" spans="1:8">
      <c r="A1156" s="94">
        <v>19</v>
      </c>
      <c r="B1156" s="114" t="s">
        <v>353</v>
      </c>
      <c r="C1156" s="115">
        <v>1</v>
      </c>
      <c r="D1156" s="78">
        <v>954</v>
      </c>
      <c r="E1156" s="78">
        <f t="shared" si="165"/>
        <v>954</v>
      </c>
      <c r="F1156" s="78">
        <f t="shared" si="166"/>
        <v>1089.4679999999998</v>
      </c>
      <c r="G1156" s="97" t="s">
        <v>354</v>
      </c>
    </row>
    <row r="1157" spans="1:8">
      <c r="A1157" s="94">
        <v>20</v>
      </c>
      <c r="B1157" s="114" t="s">
        <v>355</v>
      </c>
      <c r="C1157" s="115">
        <v>1</v>
      </c>
      <c r="D1157" s="78">
        <v>297.56</v>
      </c>
      <c r="E1157" s="78">
        <f t="shared" si="165"/>
        <v>297.56</v>
      </c>
      <c r="F1157" s="78">
        <f t="shared" si="166"/>
        <v>339.81351999999998</v>
      </c>
      <c r="G1157" s="97" t="s">
        <v>356</v>
      </c>
    </row>
    <row r="1158" spans="1:8">
      <c r="A1158" s="94">
        <v>21</v>
      </c>
      <c r="B1158" s="114" t="s">
        <v>334</v>
      </c>
      <c r="C1158" s="115">
        <v>1</v>
      </c>
      <c r="D1158" s="78">
        <v>8032.5</v>
      </c>
      <c r="E1158" s="78">
        <f t="shared" si="165"/>
        <v>8032.5</v>
      </c>
      <c r="F1158" s="78">
        <f t="shared" si="166"/>
        <v>9173.1149999999998</v>
      </c>
      <c r="G1158" s="97" t="s">
        <v>335</v>
      </c>
    </row>
    <row r="1159" spans="1:8">
      <c r="A1159" s="94">
        <v>22</v>
      </c>
      <c r="B1159" s="114" t="s">
        <v>215</v>
      </c>
      <c r="C1159" s="115">
        <v>1</v>
      </c>
      <c r="D1159" s="78">
        <v>1626</v>
      </c>
      <c r="E1159" s="78">
        <f t="shared" si="165"/>
        <v>1626</v>
      </c>
      <c r="F1159" s="78">
        <f t="shared" si="166"/>
        <v>1856.8919999999998</v>
      </c>
      <c r="G1159" s="97" t="s">
        <v>216</v>
      </c>
    </row>
    <row r="1160" spans="1:8">
      <c r="A1160" s="94">
        <v>23</v>
      </c>
      <c r="B1160" s="114" t="s">
        <v>217</v>
      </c>
      <c r="C1160" s="115">
        <v>2</v>
      </c>
      <c r="D1160" s="78">
        <v>183</v>
      </c>
      <c r="E1160" s="78">
        <f t="shared" si="165"/>
        <v>366</v>
      </c>
      <c r="F1160" s="78">
        <f t="shared" si="166"/>
        <v>417.97199999999998</v>
      </c>
      <c r="G1160" s="97" t="s">
        <v>218</v>
      </c>
    </row>
    <row r="1161" spans="1:8">
      <c r="A1161" s="94">
        <v>24</v>
      </c>
      <c r="B1161" s="114" t="s">
        <v>224</v>
      </c>
      <c r="C1161" s="115">
        <v>5</v>
      </c>
      <c r="D1161" s="78">
        <v>183</v>
      </c>
      <c r="E1161" s="78">
        <f t="shared" si="165"/>
        <v>915</v>
      </c>
      <c r="F1161" s="78">
        <f t="shared" si="166"/>
        <v>1044.9299999999998</v>
      </c>
      <c r="G1161" s="97" t="s">
        <v>225</v>
      </c>
    </row>
    <row r="1162" spans="1:8">
      <c r="A1162" s="94">
        <v>25</v>
      </c>
      <c r="B1162" s="116" t="s">
        <v>226</v>
      </c>
      <c r="C1162" s="117">
        <v>1</v>
      </c>
      <c r="D1162" s="87">
        <v>312</v>
      </c>
      <c r="E1162" s="87">
        <f t="shared" si="165"/>
        <v>312</v>
      </c>
      <c r="F1162" s="87">
        <f t="shared" si="166"/>
        <v>356.30399999999997</v>
      </c>
      <c r="G1162" s="98" t="s">
        <v>227</v>
      </c>
    </row>
    <row r="1163" spans="1:8">
      <c r="A1163" s="93"/>
      <c r="B1163" s="80" t="s">
        <v>456</v>
      </c>
      <c r="C1163" s="81"/>
      <c r="D1163" s="82" t="s">
        <v>228</v>
      </c>
      <c r="E1163" s="83">
        <f>SUM(E1164:E1181)</f>
        <v>36898.049999999996</v>
      </c>
      <c r="F1163" s="83">
        <f t="shared" ref="F1163:H1163" si="168">SUM(F1164:F1181)</f>
        <v>42137.573099999994</v>
      </c>
      <c r="G1163" s="83">
        <f t="shared" si="168"/>
        <v>0</v>
      </c>
      <c r="H1163" s="83">
        <f t="shared" si="168"/>
        <v>0</v>
      </c>
    </row>
    <row r="1164" spans="1:8">
      <c r="A1164" s="94">
        <v>1</v>
      </c>
      <c r="B1164" s="114" t="s">
        <v>457</v>
      </c>
      <c r="C1164" s="115">
        <v>1</v>
      </c>
      <c r="D1164" s="78">
        <v>11544.9</v>
      </c>
      <c r="E1164" s="78">
        <f t="shared" ref="E1164:E1181" si="169">(C1164*D1164)</f>
        <v>11544.9</v>
      </c>
      <c r="F1164" s="78">
        <f t="shared" ref="F1164:F1181" si="170">(E1164*1.142)</f>
        <v>13184.275799999998</v>
      </c>
      <c r="G1164" s="97" t="s">
        <v>458</v>
      </c>
    </row>
    <row r="1165" spans="1:8">
      <c r="A1165" s="94">
        <v>2</v>
      </c>
      <c r="B1165" s="114" t="s">
        <v>371</v>
      </c>
      <c r="C1165" s="115">
        <v>1</v>
      </c>
      <c r="D1165" s="78">
        <v>541.65</v>
      </c>
      <c r="E1165" s="78">
        <f t="shared" si="169"/>
        <v>541.65</v>
      </c>
      <c r="F1165" s="78">
        <f t="shared" si="170"/>
        <v>618.56429999999989</v>
      </c>
      <c r="G1165" s="97" t="s">
        <v>372</v>
      </c>
    </row>
    <row r="1166" spans="1:8">
      <c r="A1166" s="94">
        <v>3</v>
      </c>
      <c r="B1166" s="114" t="s">
        <v>452</v>
      </c>
      <c r="C1166" s="115">
        <v>1</v>
      </c>
      <c r="D1166" s="78">
        <v>5202.6400000000003</v>
      </c>
      <c r="E1166" s="78">
        <f t="shared" si="169"/>
        <v>5202.6400000000003</v>
      </c>
      <c r="F1166" s="78">
        <f t="shared" si="170"/>
        <v>5941.4148800000003</v>
      </c>
      <c r="G1166" s="97" t="s">
        <v>453</v>
      </c>
    </row>
    <row r="1167" spans="1:8">
      <c r="A1167" s="94">
        <v>4</v>
      </c>
      <c r="B1167" s="114" t="s">
        <v>267</v>
      </c>
      <c r="C1167" s="115">
        <v>1</v>
      </c>
      <c r="D1167" s="78">
        <v>1386.64</v>
      </c>
      <c r="E1167" s="78">
        <f t="shared" si="169"/>
        <v>1386.64</v>
      </c>
      <c r="F1167" s="78">
        <f t="shared" si="170"/>
        <v>1583.54288</v>
      </c>
      <c r="G1167" s="97" t="s">
        <v>268</v>
      </c>
    </row>
    <row r="1168" spans="1:8">
      <c r="A1168" s="94">
        <v>5</v>
      </c>
      <c r="B1168" s="114" t="s">
        <v>366</v>
      </c>
      <c r="C1168" s="115">
        <v>1</v>
      </c>
      <c r="D1168" s="78">
        <v>1320.36</v>
      </c>
      <c r="E1168" s="78">
        <f t="shared" si="169"/>
        <v>1320.36</v>
      </c>
      <c r="F1168" s="78">
        <f t="shared" si="170"/>
        <v>1507.8511199999998</v>
      </c>
      <c r="G1168" s="97" t="s">
        <v>367</v>
      </c>
    </row>
    <row r="1169" spans="1:8">
      <c r="A1169" s="94">
        <v>6</v>
      </c>
      <c r="B1169" s="114" t="s">
        <v>260</v>
      </c>
      <c r="C1169" s="115">
        <v>1</v>
      </c>
      <c r="D1169" s="78">
        <v>497.28</v>
      </c>
      <c r="E1169" s="78">
        <f t="shared" si="169"/>
        <v>497.28</v>
      </c>
      <c r="F1169" s="78">
        <f t="shared" si="170"/>
        <v>567.89375999999993</v>
      </c>
      <c r="G1169" s="97" t="s">
        <v>261</v>
      </c>
    </row>
    <row r="1170" spans="1:8">
      <c r="A1170" s="94">
        <v>7</v>
      </c>
      <c r="B1170" s="114" t="s">
        <v>454</v>
      </c>
      <c r="C1170" s="115">
        <v>1</v>
      </c>
      <c r="D1170" s="78">
        <v>6176.01</v>
      </c>
      <c r="E1170" s="78">
        <f t="shared" si="169"/>
        <v>6176.01</v>
      </c>
      <c r="F1170" s="78">
        <f t="shared" si="170"/>
        <v>7053.00342</v>
      </c>
      <c r="G1170" s="97" t="s">
        <v>455</v>
      </c>
    </row>
    <row r="1171" spans="1:8">
      <c r="A1171" s="94">
        <v>8</v>
      </c>
      <c r="B1171" s="114" t="s">
        <v>937</v>
      </c>
      <c r="C1171" s="115">
        <v>1</v>
      </c>
      <c r="D1171" s="78">
        <v>1500</v>
      </c>
      <c r="E1171" s="78">
        <f t="shared" si="169"/>
        <v>1500</v>
      </c>
      <c r="F1171" s="78">
        <f t="shared" si="170"/>
        <v>1712.9999999999998</v>
      </c>
      <c r="G1171" s="97"/>
    </row>
    <row r="1172" spans="1:8">
      <c r="A1172" s="94">
        <v>9</v>
      </c>
      <c r="B1172" s="114" t="s">
        <v>953</v>
      </c>
      <c r="C1172" s="115">
        <v>1</v>
      </c>
      <c r="D1172" s="78">
        <v>1410</v>
      </c>
      <c r="E1172" s="78">
        <f t="shared" si="169"/>
        <v>1410</v>
      </c>
      <c r="F1172" s="78">
        <f t="shared" si="170"/>
        <v>1610.2199999999998</v>
      </c>
      <c r="G1172" s="97"/>
    </row>
    <row r="1173" spans="1:8">
      <c r="A1173" s="94">
        <v>10</v>
      </c>
      <c r="B1173" s="114" t="s">
        <v>269</v>
      </c>
      <c r="C1173" s="115">
        <v>6</v>
      </c>
      <c r="D1173" s="78">
        <v>233.73</v>
      </c>
      <c r="E1173" s="78">
        <f t="shared" si="169"/>
        <v>1402.3799999999999</v>
      </c>
      <c r="F1173" s="78">
        <f t="shared" si="170"/>
        <v>1601.5179599999997</v>
      </c>
      <c r="G1173" s="97" t="s">
        <v>270</v>
      </c>
    </row>
    <row r="1174" spans="1:8">
      <c r="A1174" s="94">
        <v>11</v>
      </c>
      <c r="B1174" s="114" t="s">
        <v>271</v>
      </c>
      <c r="C1174" s="115">
        <v>3</v>
      </c>
      <c r="D1174" s="78">
        <v>125.11</v>
      </c>
      <c r="E1174" s="78">
        <f t="shared" si="169"/>
        <v>375.33</v>
      </c>
      <c r="F1174" s="78">
        <f t="shared" si="170"/>
        <v>428.62685999999997</v>
      </c>
      <c r="G1174" s="97" t="s">
        <v>272</v>
      </c>
    </row>
    <row r="1175" spans="1:8">
      <c r="A1175" s="94">
        <v>12</v>
      </c>
      <c r="B1175" s="114" t="s">
        <v>287</v>
      </c>
      <c r="C1175" s="115">
        <v>3</v>
      </c>
      <c r="D1175" s="78">
        <v>138.13999999999999</v>
      </c>
      <c r="E1175" s="78">
        <f t="shared" si="169"/>
        <v>414.41999999999996</v>
      </c>
      <c r="F1175" s="78">
        <f t="shared" si="170"/>
        <v>473.26763999999991</v>
      </c>
      <c r="G1175" s="97" t="s">
        <v>288</v>
      </c>
    </row>
    <row r="1176" spans="1:8">
      <c r="A1176" s="94">
        <v>13</v>
      </c>
      <c r="B1176" s="114" t="s">
        <v>211</v>
      </c>
      <c r="C1176" s="115">
        <v>2</v>
      </c>
      <c r="D1176" s="78">
        <v>103.2</v>
      </c>
      <c r="E1176" s="78">
        <f t="shared" si="169"/>
        <v>206.4</v>
      </c>
      <c r="F1176" s="78">
        <f t="shared" si="170"/>
        <v>235.7088</v>
      </c>
      <c r="G1176" s="97" t="s">
        <v>212</v>
      </c>
    </row>
    <row r="1177" spans="1:8">
      <c r="A1177" s="94">
        <v>14</v>
      </c>
      <c r="B1177" s="114" t="s">
        <v>209</v>
      </c>
      <c r="C1177" s="115">
        <v>2</v>
      </c>
      <c r="D1177" s="78">
        <v>205.26</v>
      </c>
      <c r="E1177" s="78">
        <f t="shared" si="169"/>
        <v>410.52</v>
      </c>
      <c r="F1177" s="78">
        <f t="shared" si="170"/>
        <v>468.81383999999991</v>
      </c>
      <c r="G1177" s="97" t="s">
        <v>210</v>
      </c>
    </row>
    <row r="1178" spans="1:8">
      <c r="A1178" s="94">
        <v>15</v>
      </c>
      <c r="B1178" s="114" t="s">
        <v>215</v>
      </c>
      <c r="C1178" s="115">
        <v>1</v>
      </c>
      <c r="D1178" s="78">
        <v>1626</v>
      </c>
      <c r="E1178" s="78">
        <f t="shared" si="169"/>
        <v>1626</v>
      </c>
      <c r="F1178" s="78">
        <f t="shared" si="170"/>
        <v>1856.8919999999998</v>
      </c>
      <c r="G1178" s="97" t="s">
        <v>216</v>
      </c>
    </row>
    <row r="1179" spans="1:8">
      <c r="A1179" s="94">
        <v>16</v>
      </c>
      <c r="B1179" s="114" t="s">
        <v>217</v>
      </c>
      <c r="C1179" s="115">
        <v>2</v>
      </c>
      <c r="D1179" s="78">
        <v>183</v>
      </c>
      <c r="E1179" s="78">
        <f t="shared" si="169"/>
        <v>366</v>
      </c>
      <c r="F1179" s="78">
        <f t="shared" si="170"/>
        <v>417.97199999999998</v>
      </c>
      <c r="G1179" s="97" t="s">
        <v>218</v>
      </c>
    </row>
    <row r="1180" spans="1:8">
      <c r="A1180" s="94">
        <v>17</v>
      </c>
      <c r="B1180" s="114" t="s">
        <v>224</v>
      </c>
      <c r="C1180" s="115">
        <v>3</v>
      </c>
      <c r="D1180" s="78">
        <v>183</v>
      </c>
      <c r="E1180" s="78">
        <f t="shared" si="169"/>
        <v>549</v>
      </c>
      <c r="F1180" s="78">
        <f t="shared" si="170"/>
        <v>626.95799999999997</v>
      </c>
      <c r="G1180" s="97" t="s">
        <v>225</v>
      </c>
    </row>
    <row r="1181" spans="1:8">
      <c r="A1181" s="94">
        <v>18</v>
      </c>
      <c r="B1181" s="116" t="s">
        <v>289</v>
      </c>
      <c r="C1181" s="117">
        <v>1</v>
      </c>
      <c r="D1181" s="87">
        <v>1968.52</v>
      </c>
      <c r="E1181" s="87">
        <f t="shared" si="169"/>
        <v>1968.52</v>
      </c>
      <c r="F1181" s="87">
        <f t="shared" si="170"/>
        <v>2248.0498399999997</v>
      </c>
      <c r="G1181" s="98" t="s">
        <v>290</v>
      </c>
    </row>
    <row r="1182" spans="1:8">
      <c r="A1182" s="93"/>
      <c r="B1182" s="80" t="s">
        <v>459</v>
      </c>
      <c r="C1182" s="81"/>
      <c r="D1182" s="82" t="s">
        <v>228</v>
      </c>
      <c r="E1182" s="83">
        <f>SUM(E1183:E1207)</f>
        <v>62710.239999999991</v>
      </c>
      <c r="F1182" s="83">
        <f t="shared" ref="F1182:H1182" si="171">SUM(F1183:F1207)</f>
        <v>71615.094079999995</v>
      </c>
      <c r="G1182" s="83">
        <f t="shared" si="171"/>
        <v>0</v>
      </c>
      <c r="H1182" s="83">
        <f t="shared" si="171"/>
        <v>0</v>
      </c>
    </row>
    <row r="1183" spans="1:8">
      <c r="A1183" s="94">
        <v>1</v>
      </c>
      <c r="B1183" s="114" t="s">
        <v>450</v>
      </c>
      <c r="C1183" s="115">
        <v>1</v>
      </c>
      <c r="D1183" s="78">
        <v>14332.95</v>
      </c>
      <c r="E1183" s="78">
        <f t="shared" ref="E1183:E1207" si="172">(C1183*D1183)</f>
        <v>14332.95</v>
      </c>
      <c r="F1183" s="78">
        <f t="shared" ref="F1183:F1207" si="173">(E1183*1.142)</f>
        <v>16368.2289</v>
      </c>
      <c r="G1183" s="97" t="s">
        <v>451</v>
      </c>
    </row>
    <row r="1184" spans="1:8">
      <c r="A1184" s="94">
        <v>2</v>
      </c>
      <c r="B1184" s="114" t="s">
        <v>371</v>
      </c>
      <c r="C1184" s="115">
        <v>1</v>
      </c>
      <c r="D1184" s="78">
        <v>541.65</v>
      </c>
      <c r="E1184" s="78">
        <f t="shared" si="172"/>
        <v>541.65</v>
      </c>
      <c r="F1184" s="78">
        <f t="shared" si="173"/>
        <v>618.56429999999989</v>
      </c>
      <c r="G1184" s="97" t="s">
        <v>372</v>
      </c>
    </row>
    <row r="1185" spans="1:7">
      <c r="A1185" s="94">
        <v>3</v>
      </c>
      <c r="B1185" s="114" t="s">
        <v>452</v>
      </c>
      <c r="C1185" s="115">
        <v>1</v>
      </c>
      <c r="D1185" s="78">
        <v>5202.6400000000003</v>
      </c>
      <c r="E1185" s="78">
        <f t="shared" si="172"/>
        <v>5202.6400000000003</v>
      </c>
      <c r="F1185" s="78">
        <f t="shared" si="173"/>
        <v>5941.4148800000003</v>
      </c>
      <c r="G1185" s="97" t="s">
        <v>453</v>
      </c>
    </row>
    <row r="1186" spans="1:7">
      <c r="A1186" s="94">
        <v>4</v>
      </c>
      <c r="B1186" s="114" t="s">
        <v>366</v>
      </c>
      <c r="C1186" s="115">
        <v>1</v>
      </c>
      <c r="D1186" s="78">
        <v>1320.36</v>
      </c>
      <c r="E1186" s="78">
        <f t="shared" si="172"/>
        <v>1320.36</v>
      </c>
      <c r="F1186" s="78">
        <f t="shared" si="173"/>
        <v>1507.8511199999998</v>
      </c>
      <c r="G1186" s="97" t="s">
        <v>367</v>
      </c>
    </row>
    <row r="1187" spans="1:7">
      <c r="A1187" s="94">
        <v>5</v>
      </c>
      <c r="B1187" s="114" t="s">
        <v>260</v>
      </c>
      <c r="C1187" s="115">
        <v>1</v>
      </c>
      <c r="D1187" s="78">
        <v>497.28</v>
      </c>
      <c r="E1187" s="78">
        <f t="shared" si="172"/>
        <v>497.28</v>
      </c>
      <c r="F1187" s="78">
        <f t="shared" si="173"/>
        <v>567.89375999999993</v>
      </c>
      <c r="G1187" s="97" t="s">
        <v>261</v>
      </c>
    </row>
    <row r="1188" spans="1:7">
      <c r="A1188" s="94">
        <v>6</v>
      </c>
      <c r="B1188" s="114" t="s">
        <v>454</v>
      </c>
      <c r="C1188" s="115">
        <v>1</v>
      </c>
      <c r="D1188" s="78">
        <v>6176.01</v>
      </c>
      <c r="E1188" s="78">
        <f t="shared" si="172"/>
        <v>6176.01</v>
      </c>
      <c r="F1188" s="78">
        <f t="shared" si="173"/>
        <v>7053.00342</v>
      </c>
      <c r="G1188" s="97" t="s">
        <v>455</v>
      </c>
    </row>
    <row r="1189" spans="1:7">
      <c r="A1189" s="94">
        <v>7</v>
      </c>
      <c r="B1189" s="114" t="s">
        <v>937</v>
      </c>
      <c r="C1189" s="115">
        <v>1</v>
      </c>
      <c r="D1189" s="78">
        <v>1500</v>
      </c>
      <c r="E1189" s="78">
        <f t="shared" si="172"/>
        <v>1500</v>
      </c>
      <c r="F1189" s="78">
        <f t="shared" si="173"/>
        <v>1712.9999999999998</v>
      </c>
      <c r="G1189" s="97"/>
    </row>
    <row r="1190" spans="1:7">
      <c r="A1190" s="94">
        <v>8</v>
      </c>
      <c r="B1190" s="114" t="s">
        <v>953</v>
      </c>
      <c r="C1190" s="115">
        <v>1</v>
      </c>
      <c r="D1190" s="78">
        <v>1410</v>
      </c>
      <c r="E1190" s="78">
        <f t="shared" si="172"/>
        <v>1410</v>
      </c>
      <c r="F1190" s="78">
        <f t="shared" si="173"/>
        <v>1610.2199999999998</v>
      </c>
      <c r="G1190" s="97"/>
    </row>
    <row r="1191" spans="1:7">
      <c r="A1191" s="94">
        <v>9</v>
      </c>
      <c r="B1191" s="114" t="s">
        <v>267</v>
      </c>
      <c r="C1191" s="115">
        <v>1</v>
      </c>
      <c r="D1191" s="78">
        <v>1386.64</v>
      </c>
      <c r="E1191" s="78">
        <f t="shared" si="172"/>
        <v>1386.64</v>
      </c>
      <c r="F1191" s="78">
        <f t="shared" si="173"/>
        <v>1583.54288</v>
      </c>
      <c r="G1191" s="97" t="s">
        <v>268</v>
      </c>
    </row>
    <row r="1192" spans="1:7">
      <c r="A1192" s="94">
        <v>10</v>
      </c>
      <c r="B1192" s="114" t="s">
        <v>289</v>
      </c>
      <c r="C1192" s="115">
        <v>1</v>
      </c>
      <c r="D1192" s="78">
        <v>1968.52</v>
      </c>
      <c r="E1192" s="78">
        <f t="shared" si="172"/>
        <v>1968.52</v>
      </c>
      <c r="F1192" s="78">
        <f t="shared" si="173"/>
        <v>2248.0498399999997</v>
      </c>
      <c r="G1192" s="97" t="s">
        <v>290</v>
      </c>
    </row>
    <row r="1193" spans="1:7">
      <c r="A1193" s="94">
        <v>11</v>
      </c>
      <c r="B1193" s="114" t="s">
        <v>269</v>
      </c>
      <c r="C1193" s="115">
        <v>6</v>
      </c>
      <c r="D1193" s="78">
        <v>233.73</v>
      </c>
      <c r="E1193" s="78">
        <f t="shared" si="172"/>
        <v>1402.3799999999999</v>
      </c>
      <c r="F1193" s="78">
        <f t="shared" si="173"/>
        <v>1601.5179599999997</v>
      </c>
      <c r="G1193" s="97" t="s">
        <v>270</v>
      </c>
    </row>
    <row r="1194" spans="1:7">
      <c r="A1194" s="94">
        <v>12</v>
      </c>
      <c r="B1194" s="114" t="s">
        <v>271</v>
      </c>
      <c r="C1194" s="115">
        <v>3</v>
      </c>
      <c r="D1194" s="78">
        <v>125.11</v>
      </c>
      <c r="E1194" s="78">
        <f t="shared" si="172"/>
        <v>375.33</v>
      </c>
      <c r="F1194" s="78">
        <f t="shared" si="173"/>
        <v>428.62685999999997</v>
      </c>
      <c r="G1194" s="97" t="s">
        <v>272</v>
      </c>
    </row>
    <row r="1195" spans="1:7">
      <c r="A1195" s="94">
        <v>13</v>
      </c>
      <c r="B1195" s="114" t="s">
        <v>287</v>
      </c>
      <c r="C1195" s="115">
        <v>3</v>
      </c>
      <c r="D1195" s="78">
        <v>138.13999999999999</v>
      </c>
      <c r="E1195" s="78">
        <f t="shared" si="172"/>
        <v>414.41999999999996</v>
      </c>
      <c r="F1195" s="78">
        <f t="shared" si="173"/>
        <v>473.26763999999991</v>
      </c>
      <c r="G1195" s="97" t="s">
        <v>288</v>
      </c>
    </row>
    <row r="1196" spans="1:7">
      <c r="A1196" s="94">
        <v>14</v>
      </c>
      <c r="B1196" s="114" t="s">
        <v>211</v>
      </c>
      <c r="C1196" s="115">
        <v>5</v>
      </c>
      <c r="D1196" s="78">
        <v>103.2</v>
      </c>
      <c r="E1196" s="78">
        <f t="shared" si="172"/>
        <v>516</v>
      </c>
      <c r="F1196" s="78">
        <f t="shared" si="173"/>
        <v>589.27199999999993</v>
      </c>
      <c r="G1196" s="97" t="s">
        <v>212</v>
      </c>
    </row>
    <row r="1197" spans="1:7">
      <c r="A1197" s="94">
        <v>15</v>
      </c>
      <c r="B1197" s="114" t="s">
        <v>209</v>
      </c>
      <c r="C1197" s="115">
        <v>5</v>
      </c>
      <c r="D1197" s="78">
        <v>205.26</v>
      </c>
      <c r="E1197" s="78">
        <f t="shared" si="172"/>
        <v>1026.3</v>
      </c>
      <c r="F1197" s="78">
        <f t="shared" si="173"/>
        <v>1172.0346</v>
      </c>
      <c r="G1197" s="97" t="s">
        <v>210</v>
      </c>
    </row>
    <row r="1198" spans="1:7">
      <c r="A1198" s="94">
        <v>16</v>
      </c>
      <c r="B1198" s="114" t="s">
        <v>221</v>
      </c>
      <c r="C1198" s="115">
        <v>1</v>
      </c>
      <c r="D1198" s="78">
        <v>84.96</v>
      </c>
      <c r="E1198" s="78">
        <f t="shared" si="172"/>
        <v>84.96</v>
      </c>
      <c r="F1198" s="78">
        <f t="shared" si="173"/>
        <v>97.024319999999989</v>
      </c>
      <c r="G1198" s="97" t="s">
        <v>222</v>
      </c>
    </row>
    <row r="1199" spans="1:7">
      <c r="A1199" s="94">
        <v>17</v>
      </c>
      <c r="B1199" s="114" t="s">
        <v>205</v>
      </c>
      <c r="C1199" s="115">
        <v>8</v>
      </c>
      <c r="D1199" s="78">
        <v>26.53</v>
      </c>
      <c r="E1199" s="78">
        <f t="shared" si="172"/>
        <v>212.24</v>
      </c>
      <c r="F1199" s="78">
        <f t="shared" si="173"/>
        <v>242.37807999999998</v>
      </c>
      <c r="G1199" s="97" t="s">
        <v>206</v>
      </c>
    </row>
    <row r="1200" spans="1:7">
      <c r="A1200" s="94">
        <v>18</v>
      </c>
      <c r="B1200" s="114" t="s">
        <v>412</v>
      </c>
      <c r="C1200" s="115">
        <v>3</v>
      </c>
      <c r="D1200" s="78">
        <v>3946.5</v>
      </c>
      <c r="E1200" s="78">
        <f t="shared" si="172"/>
        <v>11839.5</v>
      </c>
      <c r="F1200" s="78">
        <f t="shared" si="173"/>
        <v>13520.708999999999</v>
      </c>
      <c r="G1200" s="97" t="s">
        <v>413</v>
      </c>
    </row>
    <row r="1201" spans="1:8">
      <c r="A1201" s="94">
        <v>19</v>
      </c>
      <c r="B1201" s="114" t="s">
        <v>353</v>
      </c>
      <c r="C1201" s="115">
        <v>1</v>
      </c>
      <c r="D1201" s="78">
        <v>954</v>
      </c>
      <c r="E1201" s="78">
        <f t="shared" si="172"/>
        <v>954</v>
      </c>
      <c r="F1201" s="78">
        <f t="shared" si="173"/>
        <v>1089.4679999999998</v>
      </c>
      <c r="G1201" s="97" t="s">
        <v>354</v>
      </c>
    </row>
    <row r="1202" spans="1:8">
      <c r="A1202" s="94">
        <v>20</v>
      </c>
      <c r="B1202" s="114" t="s">
        <v>355</v>
      </c>
      <c r="C1202" s="115">
        <v>1</v>
      </c>
      <c r="D1202" s="78">
        <v>297.56</v>
      </c>
      <c r="E1202" s="78">
        <f t="shared" si="172"/>
        <v>297.56</v>
      </c>
      <c r="F1202" s="78">
        <f t="shared" si="173"/>
        <v>339.81351999999998</v>
      </c>
      <c r="G1202" s="97" t="s">
        <v>356</v>
      </c>
    </row>
    <row r="1203" spans="1:8">
      <c r="A1203" s="94">
        <v>21</v>
      </c>
      <c r="B1203" s="114" t="s">
        <v>334</v>
      </c>
      <c r="C1203" s="115">
        <v>1</v>
      </c>
      <c r="D1203" s="78">
        <v>8032.5</v>
      </c>
      <c r="E1203" s="78">
        <f t="shared" si="172"/>
        <v>8032.5</v>
      </c>
      <c r="F1203" s="78">
        <f t="shared" si="173"/>
        <v>9173.1149999999998</v>
      </c>
      <c r="G1203" s="97" t="s">
        <v>335</v>
      </c>
    </row>
    <row r="1204" spans="1:8">
      <c r="A1204" s="94">
        <v>22</v>
      </c>
      <c r="B1204" s="114" t="s">
        <v>215</v>
      </c>
      <c r="C1204" s="115">
        <v>1</v>
      </c>
      <c r="D1204" s="78">
        <v>1626</v>
      </c>
      <c r="E1204" s="78">
        <f t="shared" si="172"/>
        <v>1626</v>
      </c>
      <c r="F1204" s="78">
        <f t="shared" si="173"/>
        <v>1856.8919999999998</v>
      </c>
      <c r="G1204" s="97" t="s">
        <v>216</v>
      </c>
    </row>
    <row r="1205" spans="1:8">
      <c r="A1205" s="94">
        <v>23</v>
      </c>
      <c r="B1205" s="114" t="s">
        <v>217</v>
      </c>
      <c r="C1205" s="115">
        <v>2</v>
      </c>
      <c r="D1205" s="78">
        <v>183</v>
      </c>
      <c r="E1205" s="78">
        <f t="shared" si="172"/>
        <v>366</v>
      </c>
      <c r="F1205" s="78">
        <f t="shared" si="173"/>
        <v>417.97199999999998</v>
      </c>
      <c r="G1205" s="97" t="s">
        <v>218</v>
      </c>
    </row>
    <row r="1206" spans="1:8">
      <c r="A1206" s="94">
        <v>24</v>
      </c>
      <c r="B1206" s="114" t="s">
        <v>224</v>
      </c>
      <c r="C1206" s="115">
        <v>5</v>
      </c>
      <c r="D1206" s="78">
        <v>183</v>
      </c>
      <c r="E1206" s="78">
        <f t="shared" si="172"/>
        <v>915</v>
      </c>
      <c r="F1206" s="78">
        <f t="shared" si="173"/>
        <v>1044.9299999999998</v>
      </c>
      <c r="G1206" s="97" t="s">
        <v>225</v>
      </c>
    </row>
    <row r="1207" spans="1:8">
      <c r="A1207" s="94">
        <v>25</v>
      </c>
      <c r="B1207" s="116" t="s">
        <v>226</v>
      </c>
      <c r="C1207" s="117">
        <v>1</v>
      </c>
      <c r="D1207" s="87">
        <v>312</v>
      </c>
      <c r="E1207" s="87">
        <f t="shared" si="172"/>
        <v>312</v>
      </c>
      <c r="F1207" s="87">
        <f t="shared" si="173"/>
        <v>356.30399999999997</v>
      </c>
      <c r="G1207" s="98" t="s">
        <v>227</v>
      </c>
    </row>
    <row r="1208" spans="1:8">
      <c r="A1208" s="93"/>
      <c r="B1208" s="80" t="s">
        <v>460</v>
      </c>
      <c r="C1208" s="81"/>
      <c r="D1208" s="82" t="s">
        <v>228</v>
      </c>
      <c r="E1208" s="83">
        <f>SUM(E1209:E1218)</f>
        <v>8600.2573300000004</v>
      </c>
      <c r="F1208" s="83">
        <f t="shared" ref="F1208:H1208" si="174">SUM(F1209:F1218)</f>
        <v>9821.4938708600002</v>
      </c>
      <c r="G1208" s="83">
        <f t="shared" si="174"/>
        <v>0</v>
      </c>
      <c r="H1208" s="83">
        <f t="shared" si="174"/>
        <v>0</v>
      </c>
    </row>
    <row r="1209" spans="1:8">
      <c r="A1209" s="94">
        <v>1</v>
      </c>
      <c r="B1209" s="114" t="s">
        <v>932</v>
      </c>
      <c r="C1209" s="115">
        <v>1</v>
      </c>
      <c r="D1209" s="78">
        <v>4060.61733</v>
      </c>
      <c r="E1209" s="78">
        <f t="shared" ref="E1209:E1218" si="175">(C1209*D1209)</f>
        <v>4060.61733</v>
      </c>
      <c r="F1209" s="78">
        <f t="shared" ref="F1209:F1218" si="176">(E1209*1.142)</f>
        <v>4637.2249908599997</v>
      </c>
      <c r="G1209" s="97"/>
    </row>
    <row r="1210" spans="1:8">
      <c r="A1210" s="94">
        <v>2</v>
      </c>
      <c r="B1210" s="114" t="s">
        <v>219</v>
      </c>
      <c r="C1210" s="115">
        <v>4</v>
      </c>
      <c r="D1210" s="78">
        <v>24.43</v>
      </c>
      <c r="E1210" s="78">
        <f t="shared" si="175"/>
        <v>97.72</v>
      </c>
      <c r="F1210" s="78">
        <f t="shared" si="176"/>
        <v>111.59623999999999</v>
      </c>
      <c r="G1210" s="97" t="s">
        <v>220</v>
      </c>
    </row>
    <row r="1211" spans="1:8">
      <c r="A1211" s="94">
        <v>3</v>
      </c>
      <c r="B1211" s="114" t="s">
        <v>246</v>
      </c>
      <c r="C1211" s="115">
        <v>2</v>
      </c>
      <c r="D1211" s="78">
        <v>396</v>
      </c>
      <c r="E1211" s="78">
        <f t="shared" si="175"/>
        <v>792</v>
      </c>
      <c r="F1211" s="78">
        <f t="shared" si="176"/>
        <v>904.46399999999994</v>
      </c>
      <c r="G1211" s="97" t="s">
        <v>247</v>
      </c>
    </row>
    <row r="1212" spans="1:8">
      <c r="A1212" s="94">
        <v>4</v>
      </c>
      <c r="B1212" s="114" t="s">
        <v>317</v>
      </c>
      <c r="C1212" s="115">
        <v>1</v>
      </c>
      <c r="D1212" s="78">
        <v>651</v>
      </c>
      <c r="E1212" s="78">
        <f t="shared" si="175"/>
        <v>651</v>
      </c>
      <c r="F1212" s="78">
        <f t="shared" si="176"/>
        <v>743.44199999999989</v>
      </c>
      <c r="G1212" s="97" t="s">
        <v>318</v>
      </c>
    </row>
    <row r="1213" spans="1:8">
      <c r="A1213" s="94">
        <v>5</v>
      </c>
      <c r="B1213" s="114" t="s">
        <v>954</v>
      </c>
      <c r="C1213" s="115">
        <v>2</v>
      </c>
      <c r="D1213" s="78">
        <v>528</v>
      </c>
      <c r="E1213" s="78">
        <f t="shared" ref="E1213" si="177">(C1213*D1213)</f>
        <v>1056</v>
      </c>
      <c r="F1213" s="78">
        <f t="shared" si="176"/>
        <v>1205.952</v>
      </c>
      <c r="G1213" s="97"/>
    </row>
    <row r="1214" spans="1:8">
      <c r="A1214" s="94">
        <v>6</v>
      </c>
      <c r="B1214" s="114" t="s">
        <v>211</v>
      </c>
      <c r="C1214" s="115">
        <v>2</v>
      </c>
      <c r="D1214" s="78">
        <v>103.2</v>
      </c>
      <c r="E1214" s="78">
        <f t="shared" si="175"/>
        <v>206.4</v>
      </c>
      <c r="F1214" s="78">
        <f t="shared" si="176"/>
        <v>235.7088</v>
      </c>
      <c r="G1214" s="97" t="s">
        <v>212</v>
      </c>
    </row>
    <row r="1215" spans="1:8">
      <c r="A1215" s="94">
        <v>7</v>
      </c>
      <c r="B1215" s="114" t="s">
        <v>209</v>
      </c>
      <c r="C1215" s="115">
        <v>4</v>
      </c>
      <c r="D1215" s="78">
        <v>205.26</v>
      </c>
      <c r="E1215" s="78">
        <f t="shared" si="175"/>
        <v>821.04</v>
      </c>
      <c r="F1215" s="78">
        <f t="shared" si="176"/>
        <v>937.62767999999983</v>
      </c>
      <c r="G1215" s="97" t="s">
        <v>210</v>
      </c>
    </row>
    <row r="1216" spans="1:8">
      <c r="A1216" s="94">
        <v>8</v>
      </c>
      <c r="B1216" s="114" t="s">
        <v>221</v>
      </c>
      <c r="C1216" s="115">
        <v>4</v>
      </c>
      <c r="D1216" s="78">
        <v>84.96</v>
      </c>
      <c r="E1216" s="78">
        <f t="shared" si="175"/>
        <v>339.84</v>
      </c>
      <c r="F1216" s="78">
        <f t="shared" si="176"/>
        <v>388.09727999999996</v>
      </c>
      <c r="G1216" s="97" t="s">
        <v>222</v>
      </c>
    </row>
    <row r="1217" spans="1:8">
      <c r="A1217" s="94">
        <v>9</v>
      </c>
      <c r="B1217" s="114" t="s">
        <v>302</v>
      </c>
      <c r="C1217" s="115">
        <v>2</v>
      </c>
      <c r="D1217" s="78">
        <v>104.82</v>
      </c>
      <c r="E1217" s="78">
        <f t="shared" si="175"/>
        <v>209.64</v>
      </c>
      <c r="F1217" s="78">
        <f t="shared" si="176"/>
        <v>239.40887999999995</v>
      </c>
      <c r="G1217" s="97" t="s">
        <v>303</v>
      </c>
    </row>
    <row r="1218" spans="1:8">
      <c r="A1218" s="94">
        <v>10</v>
      </c>
      <c r="B1218" s="116" t="s">
        <v>224</v>
      </c>
      <c r="C1218" s="117">
        <v>2</v>
      </c>
      <c r="D1218" s="87">
        <v>183</v>
      </c>
      <c r="E1218" s="87">
        <f t="shared" si="175"/>
        <v>366</v>
      </c>
      <c r="F1218" s="87">
        <f t="shared" si="176"/>
        <v>417.97199999999998</v>
      </c>
      <c r="G1218" s="98" t="s">
        <v>225</v>
      </c>
    </row>
    <row r="1219" spans="1:8">
      <c r="A1219" s="93"/>
      <c r="B1219" s="80" t="s">
        <v>461</v>
      </c>
      <c r="C1219" s="81"/>
      <c r="D1219" s="82" t="s">
        <v>228</v>
      </c>
      <c r="E1219" s="83">
        <f>SUM(E1220:E1256)</f>
        <v>152730.21999999997</v>
      </c>
      <c r="F1219" s="83">
        <f t="shared" ref="F1219:H1219" si="178">SUM(F1220:F1256)</f>
        <v>174417.91123999996</v>
      </c>
      <c r="G1219" s="83">
        <f t="shared" si="178"/>
        <v>0</v>
      </c>
      <c r="H1219" s="83">
        <f t="shared" si="178"/>
        <v>0</v>
      </c>
    </row>
    <row r="1220" spans="1:8">
      <c r="A1220" s="94">
        <v>1</v>
      </c>
      <c r="B1220" s="114" t="s">
        <v>255</v>
      </c>
      <c r="C1220" s="115">
        <v>1</v>
      </c>
      <c r="D1220" s="78">
        <v>15318.29</v>
      </c>
      <c r="E1220" s="78">
        <f t="shared" ref="E1220:E1256" si="179">(C1220*D1220)</f>
        <v>15318.29</v>
      </c>
      <c r="F1220" s="78">
        <f t="shared" ref="F1220:F1256" si="180">(E1220*1.142)</f>
        <v>17493.48718</v>
      </c>
      <c r="G1220" s="97" t="s">
        <v>256</v>
      </c>
    </row>
    <row r="1221" spans="1:8">
      <c r="A1221" s="94">
        <v>2</v>
      </c>
      <c r="B1221" s="114" t="s">
        <v>385</v>
      </c>
      <c r="C1221" s="115">
        <v>1</v>
      </c>
      <c r="D1221" s="78">
        <v>1059.75</v>
      </c>
      <c r="E1221" s="78">
        <f t="shared" si="179"/>
        <v>1059.75</v>
      </c>
      <c r="F1221" s="78">
        <f t="shared" si="180"/>
        <v>1210.2344999999998</v>
      </c>
      <c r="G1221" s="97" t="s">
        <v>386</v>
      </c>
    </row>
    <row r="1222" spans="1:8">
      <c r="A1222" s="94">
        <v>3</v>
      </c>
      <c r="B1222" s="114" t="s">
        <v>431</v>
      </c>
      <c r="C1222" s="115">
        <v>1</v>
      </c>
      <c r="D1222" s="78">
        <v>1630.47</v>
      </c>
      <c r="E1222" s="78">
        <f t="shared" si="179"/>
        <v>1630.47</v>
      </c>
      <c r="F1222" s="78">
        <f t="shared" si="180"/>
        <v>1861.9967399999998</v>
      </c>
      <c r="G1222" s="97" t="s">
        <v>432</v>
      </c>
    </row>
    <row r="1223" spans="1:8">
      <c r="A1223" s="94">
        <v>4</v>
      </c>
      <c r="B1223" s="114" t="s">
        <v>258</v>
      </c>
      <c r="C1223" s="115">
        <v>1</v>
      </c>
      <c r="D1223" s="78">
        <v>1740</v>
      </c>
      <c r="E1223" s="78">
        <f t="shared" si="179"/>
        <v>1740</v>
      </c>
      <c r="F1223" s="78">
        <f t="shared" si="180"/>
        <v>1987.08</v>
      </c>
      <c r="G1223" s="97" t="s">
        <v>259</v>
      </c>
    </row>
    <row r="1224" spans="1:8">
      <c r="A1224" s="94">
        <v>5</v>
      </c>
      <c r="B1224" s="114" t="s">
        <v>260</v>
      </c>
      <c r="C1224" s="115">
        <v>1</v>
      </c>
      <c r="D1224" s="78">
        <v>497.28</v>
      </c>
      <c r="E1224" s="78">
        <f t="shared" si="179"/>
        <v>497.28</v>
      </c>
      <c r="F1224" s="78">
        <f t="shared" si="180"/>
        <v>567.89375999999993</v>
      </c>
      <c r="G1224" s="97" t="s">
        <v>261</v>
      </c>
    </row>
    <row r="1225" spans="1:8">
      <c r="A1225" s="94">
        <v>6</v>
      </c>
      <c r="B1225" s="114" t="s">
        <v>330</v>
      </c>
      <c r="C1225" s="115">
        <v>1</v>
      </c>
      <c r="D1225" s="78">
        <v>11287.41</v>
      </c>
      <c r="E1225" s="78">
        <f t="shared" si="179"/>
        <v>11287.41</v>
      </c>
      <c r="F1225" s="78">
        <f t="shared" si="180"/>
        <v>12890.22222</v>
      </c>
      <c r="G1225" s="97" t="s">
        <v>331</v>
      </c>
    </row>
    <row r="1226" spans="1:8">
      <c r="A1226" s="94">
        <v>7</v>
      </c>
      <c r="B1226" s="114" t="s">
        <v>937</v>
      </c>
      <c r="C1226" s="115">
        <v>1</v>
      </c>
      <c r="D1226" s="78">
        <v>1500</v>
      </c>
      <c r="E1226" s="78">
        <f t="shared" ref="E1226" si="181">(C1226*D1226)</f>
        <v>1500</v>
      </c>
      <c r="F1226" s="78">
        <f t="shared" si="180"/>
        <v>1712.9999999999998</v>
      </c>
      <c r="G1226" s="97"/>
    </row>
    <row r="1227" spans="1:8">
      <c r="A1227" s="94">
        <v>8</v>
      </c>
      <c r="B1227" s="114" t="s">
        <v>264</v>
      </c>
      <c r="C1227" s="115">
        <v>2</v>
      </c>
      <c r="D1227" s="78">
        <v>12009</v>
      </c>
      <c r="E1227" s="78">
        <f t="shared" si="179"/>
        <v>24018</v>
      </c>
      <c r="F1227" s="78">
        <f t="shared" si="180"/>
        <v>27428.555999999997</v>
      </c>
      <c r="G1227" s="97" t="s">
        <v>204</v>
      </c>
    </row>
    <row r="1228" spans="1:8">
      <c r="A1228" s="94">
        <v>9</v>
      </c>
      <c r="B1228" s="114" t="s">
        <v>265</v>
      </c>
      <c r="C1228" s="115">
        <v>2</v>
      </c>
      <c r="D1228" s="78">
        <v>1176</v>
      </c>
      <c r="E1228" s="78">
        <f t="shared" si="179"/>
        <v>2352</v>
      </c>
      <c r="F1228" s="78">
        <f t="shared" si="180"/>
        <v>2685.9839999999999</v>
      </c>
      <c r="G1228" s="97" t="s">
        <v>204</v>
      </c>
    </row>
    <row r="1229" spans="1:8">
      <c r="A1229" s="94">
        <v>10</v>
      </c>
      <c r="B1229" s="114" t="s">
        <v>267</v>
      </c>
      <c r="C1229" s="115">
        <v>1</v>
      </c>
      <c r="D1229" s="78">
        <v>1386.64</v>
      </c>
      <c r="E1229" s="78">
        <f t="shared" si="179"/>
        <v>1386.64</v>
      </c>
      <c r="F1229" s="78">
        <f t="shared" si="180"/>
        <v>1583.54288</v>
      </c>
      <c r="G1229" s="97" t="s">
        <v>268</v>
      </c>
    </row>
    <row r="1230" spans="1:8">
      <c r="A1230" s="94">
        <v>11</v>
      </c>
      <c r="B1230" s="114" t="s">
        <v>396</v>
      </c>
      <c r="C1230" s="115">
        <v>1</v>
      </c>
      <c r="D1230" s="78">
        <v>1601.95</v>
      </c>
      <c r="E1230" s="78">
        <f t="shared" si="179"/>
        <v>1601.95</v>
      </c>
      <c r="F1230" s="78">
        <f t="shared" si="180"/>
        <v>1829.4268999999999</v>
      </c>
      <c r="G1230" s="97" t="s">
        <v>397</v>
      </c>
    </row>
    <row r="1231" spans="1:8">
      <c r="A1231" s="94"/>
      <c r="B1231" s="114" t="s">
        <v>1027</v>
      </c>
      <c r="C1231" s="115">
        <v>1</v>
      </c>
      <c r="D1231" s="78">
        <v>1200</v>
      </c>
      <c r="E1231" s="78">
        <f t="shared" si="179"/>
        <v>1200</v>
      </c>
      <c r="F1231" s="78">
        <f t="shared" si="180"/>
        <v>1370.3999999999999</v>
      </c>
      <c r="G1231" s="97"/>
    </row>
    <row r="1232" spans="1:8">
      <c r="A1232" s="94">
        <v>12</v>
      </c>
      <c r="B1232" s="114" t="s">
        <v>422</v>
      </c>
      <c r="C1232" s="115">
        <v>1</v>
      </c>
      <c r="D1232" s="78">
        <v>41793</v>
      </c>
      <c r="E1232" s="78">
        <f t="shared" si="179"/>
        <v>41793</v>
      </c>
      <c r="F1232" s="78">
        <f t="shared" si="180"/>
        <v>47727.605999999992</v>
      </c>
      <c r="G1232" s="97" t="s">
        <v>204</v>
      </c>
    </row>
    <row r="1233" spans="1:7">
      <c r="A1233" s="94">
        <v>13</v>
      </c>
      <c r="B1233" s="114" t="s">
        <v>393</v>
      </c>
      <c r="C1233" s="115">
        <v>1</v>
      </c>
      <c r="D1233" s="78">
        <v>11421</v>
      </c>
      <c r="E1233" s="78">
        <f t="shared" si="179"/>
        <v>11421</v>
      </c>
      <c r="F1233" s="78">
        <f t="shared" si="180"/>
        <v>13042.781999999999</v>
      </c>
      <c r="G1233" s="97" t="s">
        <v>204</v>
      </c>
    </row>
    <row r="1234" spans="1:7">
      <c r="A1234" s="94">
        <v>14</v>
      </c>
      <c r="B1234" s="114" t="s">
        <v>931</v>
      </c>
      <c r="C1234" s="115">
        <v>1</v>
      </c>
      <c r="D1234" s="78">
        <v>15333</v>
      </c>
      <c r="E1234" s="78">
        <f t="shared" si="179"/>
        <v>15333</v>
      </c>
      <c r="F1234" s="78">
        <f t="shared" si="180"/>
        <v>17510.286</v>
      </c>
      <c r="G1234" s="97" t="s">
        <v>204</v>
      </c>
    </row>
    <row r="1235" spans="1:7">
      <c r="A1235" s="94">
        <v>15</v>
      </c>
      <c r="B1235" s="114" t="s">
        <v>394</v>
      </c>
      <c r="C1235" s="115">
        <v>1</v>
      </c>
      <c r="D1235" s="78">
        <v>585</v>
      </c>
      <c r="E1235" s="78">
        <f t="shared" si="179"/>
        <v>585</v>
      </c>
      <c r="F1235" s="78">
        <f t="shared" si="180"/>
        <v>668.06999999999994</v>
      </c>
      <c r="G1235" s="97" t="s">
        <v>204</v>
      </c>
    </row>
    <row r="1236" spans="1:7">
      <c r="A1236" s="94">
        <v>16</v>
      </c>
      <c r="B1236" s="114" t="s">
        <v>395</v>
      </c>
      <c r="C1236" s="115">
        <v>1</v>
      </c>
      <c r="D1236" s="78">
        <v>564</v>
      </c>
      <c r="E1236" s="78">
        <f t="shared" si="179"/>
        <v>564</v>
      </c>
      <c r="F1236" s="78">
        <f t="shared" si="180"/>
        <v>644.08799999999997</v>
      </c>
      <c r="G1236" s="97" t="s">
        <v>204</v>
      </c>
    </row>
    <row r="1237" spans="1:7">
      <c r="A1237" s="94">
        <v>17</v>
      </c>
      <c r="B1237" s="114" t="s">
        <v>269</v>
      </c>
      <c r="C1237" s="115">
        <v>16</v>
      </c>
      <c r="D1237" s="78">
        <v>233.73</v>
      </c>
      <c r="E1237" s="78">
        <f t="shared" si="179"/>
        <v>3739.68</v>
      </c>
      <c r="F1237" s="78">
        <f t="shared" si="180"/>
        <v>4270.7145599999994</v>
      </c>
      <c r="G1237" s="97" t="s">
        <v>270</v>
      </c>
    </row>
    <row r="1238" spans="1:7">
      <c r="A1238" s="94">
        <v>18</v>
      </c>
      <c r="B1238" s="114" t="s">
        <v>271</v>
      </c>
      <c r="C1238" s="115">
        <v>9</v>
      </c>
      <c r="D1238" s="78">
        <v>125.11</v>
      </c>
      <c r="E1238" s="78">
        <f t="shared" si="179"/>
        <v>1125.99</v>
      </c>
      <c r="F1238" s="78">
        <f t="shared" si="180"/>
        <v>1285.88058</v>
      </c>
      <c r="G1238" s="97" t="s">
        <v>272</v>
      </c>
    </row>
    <row r="1239" spans="1:7">
      <c r="A1239" s="94">
        <v>19</v>
      </c>
      <c r="B1239" s="114" t="s">
        <v>287</v>
      </c>
      <c r="C1239" s="115">
        <v>5</v>
      </c>
      <c r="D1239" s="78">
        <v>138.13999999999999</v>
      </c>
      <c r="E1239" s="78">
        <f t="shared" si="179"/>
        <v>690.69999999999993</v>
      </c>
      <c r="F1239" s="78">
        <f t="shared" si="180"/>
        <v>788.7793999999999</v>
      </c>
      <c r="G1239" s="97" t="s">
        <v>288</v>
      </c>
    </row>
    <row r="1240" spans="1:7">
      <c r="A1240" s="94">
        <v>20</v>
      </c>
      <c r="B1240" s="114" t="s">
        <v>273</v>
      </c>
      <c r="C1240" s="115">
        <v>1</v>
      </c>
      <c r="D1240" s="78">
        <v>174.56</v>
      </c>
      <c r="E1240" s="78">
        <f t="shared" si="179"/>
        <v>174.56</v>
      </c>
      <c r="F1240" s="78">
        <f t="shared" si="180"/>
        <v>199.34751999999997</v>
      </c>
      <c r="G1240" s="97" t="s">
        <v>274</v>
      </c>
    </row>
    <row r="1241" spans="1:7">
      <c r="A1241" s="94">
        <v>21</v>
      </c>
      <c r="B1241" s="114" t="s">
        <v>211</v>
      </c>
      <c r="C1241" s="115">
        <v>10</v>
      </c>
      <c r="D1241" s="78">
        <v>103.2</v>
      </c>
      <c r="E1241" s="78">
        <f t="shared" si="179"/>
        <v>1032</v>
      </c>
      <c r="F1241" s="78">
        <f t="shared" si="180"/>
        <v>1178.5439999999999</v>
      </c>
      <c r="G1241" s="97" t="s">
        <v>212</v>
      </c>
    </row>
    <row r="1242" spans="1:7">
      <c r="A1242" s="94">
        <v>22</v>
      </c>
      <c r="B1242" s="114" t="s">
        <v>209</v>
      </c>
      <c r="C1242" s="115">
        <v>10</v>
      </c>
      <c r="D1242" s="78">
        <v>205.26</v>
      </c>
      <c r="E1242" s="78">
        <f t="shared" si="179"/>
        <v>2052.6</v>
      </c>
      <c r="F1242" s="78">
        <f t="shared" si="180"/>
        <v>2344.0691999999999</v>
      </c>
      <c r="G1242" s="97" t="s">
        <v>210</v>
      </c>
    </row>
    <row r="1243" spans="1:7">
      <c r="A1243" s="94">
        <v>23</v>
      </c>
      <c r="B1243" s="114" t="s">
        <v>277</v>
      </c>
      <c r="C1243" s="115">
        <v>1</v>
      </c>
      <c r="D1243" s="78">
        <v>235.5</v>
      </c>
      <c r="E1243" s="78">
        <f t="shared" si="179"/>
        <v>235.5</v>
      </c>
      <c r="F1243" s="78">
        <f t="shared" si="180"/>
        <v>268.94099999999997</v>
      </c>
      <c r="G1243" s="97" t="s">
        <v>278</v>
      </c>
    </row>
    <row r="1244" spans="1:7">
      <c r="A1244" s="94">
        <v>24</v>
      </c>
      <c r="B1244" s="114" t="s">
        <v>279</v>
      </c>
      <c r="C1244" s="115">
        <v>1</v>
      </c>
      <c r="D1244" s="78">
        <v>40.799999999999997</v>
      </c>
      <c r="E1244" s="78">
        <f t="shared" si="179"/>
        <v>40.799999999999997</v>
      </c>
      <c r="F1244" s="78">
        <f t="shared" si="180"/>
        <v>46.593599999999995</v>
      </c>
      <c r="G1244" s="97" t="s">
        <v>280</v>
      </c>
    </row>
    <row r="1245" spans="1:7">
      <c r="A1245" s="94">
        <v>25</v>
      </c>
      <c r="B1245" s="114" t="s">
        <v>281</v>
      </c>
      <c r="C1245" s="115">
        <v>1</v>
      </c>
      <c r="D1245" s="78">
        <v>93</v>
      </c>
      <c r="E1245" s="78">
        <f t="shared" si="179"/>
        <v>93</v>
      </c>
      <c r="F1245" s="78">
        <f t="shared" si="180"/>
        <v>106.20599999999999</v>
      </c>
      <c r="G1245" s="97" t="s">
        <v>282</v>
      </c>
    </row>
    <row r="1246" spans="1:7">
      <c r="A1246" s="94">
        <v>26</v>
      </c>
      <c r="B1246" s="114" t="s">
        <v>283</v>
      </c>
      <c r="C1246" s="115">
        <v>2</v>
      </c>
      <c r="D1246" s="78">
        <v>124.5</v>
      </c>
      <c r="E1246" s="78">
        <f t="shared" si="179"/>
        <v>249</v>
      </c>
      <c r="F1246" s="78">
        <f t="shared" si="180"/>
        <v>284.358</v>
      </c>
      <c r="G1246" s="97" t="s">
        <v>284</v>
      </c>
    </row>
    <row r="1247" spans="1:7">
      <c r="A1247" s="94">
        <v>27</v>
      </c>
      <c r="B1247" s="114" t="s">
        <v>285</v>
      </c>
      <c r="C1247" s="115">
        <v>2</v>
      </c>
      <c r="D1247" s="78">
        <v>73.5</v>
      </c>
      <c r="E1247" s="78">
        <f t="shared" si="179"/>
        <v>147</v>
      </c>
      <c r="F1247" s="78">
        <f t="shared" si="180"/>
        <v>167.874</v>
      </c>
      <c r="G1247" s="97" t="s">
        <v>286</v>
      </c>
    </row>
    <row r="1248" spans="1:7">
      <c r="A1248" s="94">
        <v>28</v>
      </c>
      <c r="B1248" s="114" t="s">
        <v>275</v>
      </c>
      <c r="C1248" s="115">
        <v>1</v>
      </c>
      <c r="D1248" s="78">
        <v>204.32</v>
      </c>
      <c r="E1248" s="78">
        <f t="shared" si="179"/>
        <v>204.32</v>
      </c>
      <c r="F1248" s="78">
        <f t="shared" si="180"/>
        <v>233.33343999999997</v>
      </c>
      <c r="G1248" s="97" t="s">
        <v>276</v>
      </c>
    </row>
    <row r="1249" spans="1:8">
      <c r="A1249" s="94">
        <v>29</v>
      </c>
      <c r="B1249" s="114" t="s">
        <v>215</v>
      </c>
      <c r="C1249" s="115">
        <v>4</v>
      </c>
      <c r="D1249" s="78">
        <v>1626</v>
      </c>
      <c r="E1249" s="78">
        <f t="shared" si="179"/>
        <v>6504</v>
      </c>
      <c r="F1249" s="78">
        <f t="shared" si="180"/>
        <v>7427.5679999999993</v>
      </c>
      <c r="G1249" s="97" t="s">
        <v>216</v>
      </c>
    </row>
    <row r="1250" spans="1:8">
      <c r="A1250" s="94">
        <v>30</v>
      </c>
      <c r="B1250" s="114" t="s">
        <v>224</v>
      </c>
      <c r="C1250" s="115">
        <v>3</v>
      </c>
      <c r="D1250" s="78">
        <v>183</v>
      </c>
      <c r="E1250" s="78">
        <f t="shared" si="179"/>
        <v>549</v>
      </c>
      <c r="F1250" s="78">
        <f t="shared" si="180"/>
        <v>626.95799999999997</v>
      </c>
      <c r="G1250" s="97" t="s">
        <v>225</v>
      </c>
    </row>
    <row r="1251" spans="1:8">
      <c r="A1251" s="94">
        <v>31</v>
      </c>
      <c r="B1251" s="114" t="s">
        <v>205</v>
      </c>
      <c r="C1251" s="115">
        <v>4</v>
      </c>
      <c r="D1251" s="78">
        <v>26.53</v>
      </c>
      <c r="E1251" s="78">
        <f t="shared" si="179"/>
        <v>106.12</v>
      </c>
      <c r="F1251" s="78">
        <f t="shared" si="180"/>
        <v>121.18903999999999</v>
      </c>
      <c r="G1251" s="97" t="s">
        <v>206</v>
      </c>
    </row>
    <row r="1252" spans="1:8">
      <c r="A1252" s="94">
        <v>32</v>
      </c>
      <c r="B1252" s="114" t="s">
        <v>332</v>
      </c>
      <c r="C1252" s="115">
        <v>1</v>
      </c>
      <c r="D1252" s="78">
        <v>1824</v>
      </c>
      <c r="E1252" s="78">
        <f t="shared" si="179"/>
        <v>1824</v>
      </c>
      <c r="F1252" s="78">
        <f t="shared" si="180"/>
        <v>2083.0079999999998</v>
      </c>
      <c r="G1252" s="97" t="s">
        <v>333</v>
      </c>
    </row>
    <row r="1253" spans="1:8">
      <c r="A1253" s="94">
        <v>33</v>
      </c>
      <c r="B1253" s="114" t="s">
        <v>217</v>
      </c>
      <c r="C1253" s="115">
        <v>1</v>
      </c>
      <c r="D1253" s="78">
        <v>183</v>
      </c>
      <c r="E1253" s="78">
        <f t="shared" si="179"/>
        <v>183</v>
      </c>
      <c r="F1253" s="78">
        <f t="shared" si="180"/>
        <v>208.98599999999999</v>
      </c>
      <c r="G1253" s="97" t="s">
        <v>218</v>
      </c>
    </row>
    <row r="1254" spans="1:8">
      <c r="A1254" s="94">
        <v>34</v>
      </c>
      <c r="B1254" s="114" t="s">
        <v>221</v>
      </c>
      <c r="C1254" s="115">
        <v>1</v>
      </c>
      <c r="D1254" s="78">
        <v>84.96</v>
      </c>
      <c r="E1254" s="78">
        <f t="shared" si="179"/>
        <v>84.96</v>
      </c>
      <c r="F1254" s="78">
        <f t="shared" si="180"/>
        <v>97.024319999999989</v>
      </c>
      <c r="G1254" s="97" t="s">
        <v>222</v>
      </c>
    </row>
    <row r="1255" spans="1:8">
      <c r="A1255" s="94">
        <v>35</v>
      </c>
      <c r="B1255" s="114" t="s">
        <v>246</v>
      </c>
      <c r="C1255" s="115">
        <v>1</v>
      </c>
      <c r="D1255" s="78">
        <v>396</v>
      </c>
      <c r="E1255" s="78">
        <f t="shared" si="179"/>
        <v>396</v>
      </c>
      <c r="F1255" s="78">
        <f t="shared" si="180"/>
        <v>452.23199999999997</v>
      </c>
      <c r="G1255" s="97" t="s">
        <v>247</v>
      </c>
    </row>
    <row r="1256" spans="1:8">
      <c r="A1256" s="94">
        <v>36</v>
      </c>
      <c r="B1256" s="116" t="s">
        <v>428</v>
      </c>
      <c r="C1256" s="117">
        <v>1</v>
      </c>
      <c r="D1256" s="87">
        <v>10.199999999999999</v>
      </c>
      <c r="E1256" s="87">
        <f t="shared" si="179"/>
        <v>10.199999999999999</v>
      </c>
      <c r="F1256" s="87">
        <f t="shared" si="180"/>
        <v>11.648399999999999</v>
      </c>
      <c r="G1256" s="98" t="s">
        <v>429</v>
      </c>
    </row>
    <row r="1257" spans="1:8">
      <c r="A1257" s="93"/>
      <c r="B1257" s="80" t="s">
        <v>462</v>
      </c>
      <c r="C1257" s="81"/>
      <c r="D1257" s="82" t="s">
        <v>228</v>
      </c>
      <c r="E1257" s="83">
        <f>SUM(E1258:E1294)</f>
        <v>171746.55</v>
      </c>
      <c r="F1257" s="83">
        <f t="shared" ref="F1257:H1257" si="182">SUM(F1258:F1294)</f>
        <v>196134.56009999994</v>
      </c>
      <c r="G1257" s="83">
        <f t="shared" si="182"/>
        <v>0</v>
      </c>
      <c r="H1257" s="83">
        <f t="shared" si="182"/>
        <v>0</v>
      </c>
    </row>
    <row r="1258" spans="1:8">
      <c r="A1258" s="94">
        <v>1</v>
      </c>
      <c r="B1258" s="114" t="s">
        <v>255</v>
      </c>
      <c r="C1258" s="115">
        <v>1</v>
      </c>
      <c r="D1258" s="78">
        <v>15318.29</v>
      </c>
      <c r="E1258" s="78">
        <f t="shared" ref="E1258:E1294" si="183">(C1258*D1258)</f>
        <v>15318.29</v>
      </c>
      <c r="F1258" s="78">
        <f t="shared" ref="F1258:F1294" si="184">(E1258*1.142)</f>
        <v>17493.48718</v>
      </c>
      <c r="G1258" s="97" t="s">
        <v>256</v>
      </c>
    </row>
    <row r="1259" spans="1:8">
      <c r="A1259" s="94">
        <v>2</v>
      </c>
      <c r="B1259" s="114" t="s">
        <v>385</v>
      </c>
      <c r="C1259" s="115">
        <v>1</v>
      </c>
      <c r="D1259" s="78">
        <v>1059.75</v>
      </c>
      <c r="E1259" s="78">
        <f t="shared" si="183"/>
        <v>1059.75</v>
      </c>
      <c r="F1259" s="78">
        <f t="shared" si="184"/>
        <v>1210.2344999999998</v>
      </c>
      <c r="G1259" s="97" t="s">
        <v>386</v>
      </c>
    </row>
    <row r="1260" spans="1:8">
      <c r="A1260" s="94">
        <v>3</v>
      </c>
      <c r="B1260" s="114" t="s">
        <v>436</v>
      </c>
      <c r="C1260" s="115">
        <v>1</v>
      </c>
      <c r="D1260" s="78">
        <v>2669.71</v>
      </c>
      <c r="E1260" s="78">
        <f t="shared" si="183"/>
        <v>2669.71</v>
      </c>
      <c r="F1260" s="78">
        <f t="shared" si="184"/>
        <v>3048.8088199999997</v>
      </c>
      <c r="G1260" s="97" t="s">
        <v>437</v>
      </c>
    </row>
    <row r="1261" spans="1:8">
      <c r="A1261" s="94">
        <v>4</v>
      </c>
      <c r="B1261" s="114" t="s">
        <v>258</v>
      </c>
      <c r="C1261" s="115">
        <v>1</v>
      </c>
      <c r="D1261" s="78">
        <v>1740</v>
      </c>
      <c r="E1261" s="78">
        <f t="shared" si="183"/>
        <v>1740</v>
      </c>
      <c r="F1261" s="78">
        <f t="shared" si="184"/>
        <v>1987.08</v>
      </c>
      <c r="G1261" s="97" t="s">
        <v>259</v>
      </c>
    </row>
    <row r="1262" spans="1:8">
      <c r="A1262" s="94">
        <v>5</v>
      </c>
      <c r="B1262" s="114" t="s">
        <v>260</v>
      </c>
      <c r="C1262" s="115">
        <v>1</v>
      </c>
      <c r="D1262" s="78">
        <v>497.28</v>
      </c>
      <c r="E1262" s="78">
        <f t="shared" si="183"/>
        <v>497.28</v>
      </c>
      <c r="F1262" s="78">
        <f t="shared" si="184"/>
        <v>567.89375999999993</v>
      </c>
      <c r="G1262" s="97" t="s">
        <v>261</v>
      </c>
    </row>
    <row r="1263" spans="1:8">
      <c r="A1263" s="94">
        <v>6</v>
      </c>
      <c r="B1263" s="114" t="s">
        <v>955</v>
      </c>
      <c r="C1263" s="115">
        <v>1</v>
      </c>
      <c r="D1263" s="78">
        <v>11295</v>
      </c>
      <c r="E1263" s="78">
        <f t="shared" si="183"/>
        <v>11295</v>
      </c>
      <c r="F1263" s="78">
        <f t="shared" si="184"/>
        <v>12898.89</v>
      </c>
      <c r="G1263" s="97"/>
    </row>
    <row r="1264" spans="1:8">
      <c r="A1264" s="94">
        <v>7</v>
      </c>
      <c r="B1264" s="114" t="s">
        <v>937</v>
      </c>
      <c r="C1264" s="115">
        <v>1</v>
      </c>
      <c r="D1264" s="78">
        <v>1500</v>
      </c>
      <c r="E1264" s="78">
        <f t="shared" ref="E1264" si="185">(C1264*D1264)</f>
        <v>1500</v>
      </c>
      <c r="F1264" s="78">
        <f t="shared" si="184"/>
        <v>1712.9999999999998</v>
      </c>
      <c r="G1264" s="97"/>
    </row>
    <row r="1265" spans="1:7">
      <c r="A1265" s="94">
        <v>8</v>
      </c>
      <c r="B1265" s="114" t="s">
        <v>435</v>
      </c>
      <c r="C1265" s="115">
        <v>2</v>
      </c>
      <c r="D1265" s="78">
        <v>19287</v>
      </c>
      <c r="E1265" s="78">
        <f t="shared" si="183"/>
        <v>38574</v>
      </c>
      <c r="F1265" s="78">
        <f t="shared" si="184"/>
        <v>44051.507999999994</v>
      </c>
      <c r="G1265" s="97" t="s">
        <v>204</v>
      </c>
    </row>
    <row r="1266" spans="1:7">
      <c r="A1266" s="94">
        <v>9</v>
      </c>
      <c r="B1266" s="114" t="s">
        <v>265</v>
      </c>
      <c r="C1266" s="115">
        <v>2</v>
      </c>
      <c r="D1266" s="78">
        <v>1176</v>
      </c>
      <c r="E1266" s="78">
        <f t="shared" si="183"/>
        <v>2352</v>
      </c>
      <c r="F1266" s="78">
        <f t="shared" si="184"/>
        <v>2685.9839999999999</v>
      </c>
      <c r="G1266" s="97" t="s">
        <v>204</v>
      </c>
    </row>
    <row r="1267" spans="1:7">
      <c r="A1267" s="94">
        <v>10</v>
      </c>
      <c r="B1267" s="114" t="s">
        <v>389</v>
      </c>
      <c r="C1267" s="115">
        <v>1</v>
      </c>
      <c r="D1267" s="78">
        <v>1051.6400000000001</v>
      </c>
      <c r="E1267" s="78">
        <f t="shared" si="183"/>
        <v>1051.6400000000001</v>
      </c>
      <c r="F1267" s="78">
        <f t="shared" si="184"/>
        <v>1200.97288</v>
      </c>
      <c r="G1267" s="97" t="s">
        <v>390</v>
      </c>
    </row>
    <row r="1268" spans="1:7">
      <c r="A1268" s="94">
        <v>11</v>
      </c>
      <c r="B1268" s="114" t="s">
        <v>396</v>
      </c>
      <c r="C1268" s="115">
        <v>1</v>
      </c>
      <c r="D1268" s="78">
        <v>1601.95</v>
      </c>
      <c r="E1268" s="78">
        <f t="shared" si="183"/>
        <v>1601.95</v>
      </c>
      <c r="F1268" s="78">
        <f t="shared" si="184"/>
        <v>1829.4268999999999</v>
      </c>
      <c r="G1268" s="97" t="s">
        <v>397</v>
      </c>
    </row>
    <row r="1269" spans="1:7">
      <c r="A1269" s="94"/>
      <c r="B1269" s="114" t="s">
        <v>1027</v>
      </c>
      <c r="C1269" s="115">
        <v>1</v>
      </c>
      <c r="D1269" s="78">
        <v>1200</v>
      </c>
      <c r="E1269" s="78">
        <f t="shared" si="183"/>
        <v>1200</v>
      </c>
      <c r="F1269" s="78">
        <f t="shared" si="184"/>
        <v>1370.3999999999999</v>
      </c>
      <c r="G1269" s="97"/>
    </row>
    <row r="1270" spans="1:7">
      <c r="A1270" s="94">
        <v>12</v>
      </c>
      <c r="B1270" s="114" t="s">
        <v>422</v>
      </c>
      <c r="C1270" s="115">
        <v>1</v>
      </c>
      <c r="D1270" s="78">
        <v>41793</v>
      </c>
      <c r="E1270" s="78">
        <f t="shared" si="183"/>
        <v>41793</v>
      </c>
      <c r="F1270" s="78">
        <f t="shared" si="184"/>
        <v>47727.605999999992</v>
      </c>
      <c r="G1270" s="97" t="s">
        <v>204</v>
      </c>
    </row>
    <row r="1271" spans="1:7">
      <c r="A1271" s="94">
        <v>13</v>
      </c>
      <c r="B1271" s="114" t="s">
        <v>393</v>
      </c>
      <c r="C1271" s="115">
        <v>1</v>
      </c>
      <c r="D1271" s="78">
        <v>11421</v>
      </c>
      <c r="E1271" s="78">
        <f t="shared" si="183"/>
        <v>11421</v>
      </c>
      <c r="F1271" s="78">
        <f t="shared" si="184"/>
        <v>13042.781999999999</v>
      </c>
      <c r="G1271" s="97" t="s">
        <v>204</v>
      </c>
    </row>
    <row r="1272" spans="1:7">
      <c r="A1272" s="94">
        <v>14</v>
      </c>
      <c r="B1272" s="114" t="s">
        <v>931</v>
      </c>
      <c r="C1272" s="115">
        <v>1</v>
      </c>
      <c r="D1272" s="78">
        <v>15333</v>
      </c>
      <c r="E1272" s="78">
        <f t="shared" si="183"/>
        <v>15333</v>
      </c>
      <c r="F1272" s="78">
        <f t="shared" si="184"/>
        <v>17510.286</v>
      </c>
      <c r="G1272" s="97" t="s">
        <v>204</v>
      </c>
    </row>
    <row r="1273" spans="1:7">
      <c r="A1273" s="94">
        <v>15</v>
      </c>
      <c r="B1273" s="114" t="s">
        <v>394</v>
      </c>
      <c r="C1273" s="115">
        <v>1</v>
      </c>
      <c r="D1273" s="78">
        <v>585</v>
      </c>
      <c r="E1273" s="78">
        <f t="shared" si="183"/>
        <v>585</v>
      </c>
      <c r="F1273" s="78">
        <f t="shared" si="184"/>
        <v>668.06999999999994</v>
      </c>
      <c r="G1273" s="97" t="s">
        <v>204</v>
      </c>
    </row>
    <row r="1274" spans="1:7">
      <c r="A1274" s="94">
        <v>16</v>
      </c>
      <c r="B1274" s="114" t="s">
        <v>395</v>
      </c>
      <c r="C1274" s="115">
        <v>1</v>
      </c>
      <c r="D1274" s="78">
        <v>564</v>
      </c>
      <c r="E1274" s="78">
        <f t="shared" si="183"/>
        <v>564</v>
      </c>
      <c r="F1274" s="78">
        <f t="shared" si="184"/>
        <v>644.08799999999997</v>
      </c>
      <c r="G1274" s="97" t="s">
        <v>204</v>
      </c>
    </row>
    <row r="1275" spans="1:7">
      <c r="A1275" s="94">
        <v>17</v>
      </c>
      <c r="B1275" s="114" t="s">
        <v>269</v>
      </c>
      <c r="C1275" s="115">
        <v>16</v>
      </c>
      <c r="D1275" s="78">
        <v>233.73</v>
      </c>
      <c r="E1275" s="78">
        <f t="shared" si="183"/>
        <v>3739.68</v>
      </c>
      <c r="F1275" s="78">
        <f t="shared" si="184"/>
        <v>4270.7145599999994</v>
      </c>
      <c r="G1275" s="97" t="s">
        <v>270</v>
      </c>
    </row>
    <row r="1276" spans="1:7">
      <c r="A1276" s="94">
        <v>18</v>
      </c>
      <c r="B1276" s="114" t="s">
        <v>271</v>
      </c>
      <c r="C1276" s="115">
        <v>9</v>
      </c>
      <c r="D1276" s="78">
        <v>125.11</v>
      </c>
      <c r="E1276" s="78">
        <f t="shared" si="183"/>
        <v>1125.99</v>
      </c>
      <c r="F1276" s="78">
        <f t="shared" si="184"/>
        <v>1285.88058</v>
      </c>
      <c r="G1276" s="97" t="s">
        <v>272</v>
      </c>
    </row>
    <row r="1277" spans="1:7">
      <c r="A1277" s="94">
        <v>19</v>
      </c>
      <c r="B1277" s="114" t="s">
        <v>287</v>
      </c>
      <c r="C1277" s="115">
        <v>5</v>
      </c>
      <c r="D1277" s="78">
        <v>138.13999999999999</v>
      </c>
      <c r="E1277" s="78">
        <f t="shared" si="183"/>
        <v>690.69999999999993</v>
      </c>
      <c r="F1277" s="78">
        <f t="shared" si="184"/>
        <v>788.7793999999999</v>
      </c>
      <c r="G1277" s="97" t="s">
        <v>288</v>
      </c>
    </row>
    <row r="1278" spans="1:7">
      <c r="A1278" s="94">
        <v>20</v>
      </c>
      <c r="B1278" s="114" t="s">
        <v>273</v>
      </c>
      <c r="C1278" s="115">
        <v>1</v>
      </c>
      <c r="D1278" s="78">
        <v>174.56</v>
      </c>
      <c r="E1278" s="78">
        <f t="shared" si="183"/>
        <v>174.56</v>
      </c>
      <c r="F1278" s="78">
        <f t="shared" si="184"/>
        <v>199.34751999999997</v>
      </c>
      <c r="G1278" s="97" t="s">
        <v>274</v>
      </c>
    </row>
    <row r="1279" spans="1:7">
      <c r="A1279" s="94">
        <v>21</v>
      </c>
      <c r="B1279" s="114" t="s">
        <v>211</v>
      </c>
      <c r="C1279" s="115">
        <v>10</v>
      </c>
      <c r="D1279" s="78">
        <v>103.2</v>
      </c>
      <c r="E1279" s="78">
        <f t="shared" si="183"/>
        <v>1032</v>
      </c>
      <c r="F1279" s="78">
        <f t="shared" si="184"/>
        <v>1178.5439999999999</v>
      </c>
      <c r="G1279" s="97" t="s">
        <v>212</v>
      </c>
    </row>
    <row r="1280" spans="1:7">
      <c r="A1280" s="94">
        <v>22</v>
      </c>
      <c r="B1280" s="114" t="s">
        <v>209</v>
      </c>
      <c r="C1280" s="115">
        <v>10</v>
      </c>
      <c r="D1280" s="78">
        <v>205.26</v>
      </c>
      <c r="E1280" s="78">
        <f t="shared" si="183"/>
        <v>2052.6</v>
      </c>
      <c r="F1280" s="78">
        <f t="shared" si="184"/>
        <v>2344.0691999999999</v>
      </c>
      <c r="G1280" s="97" t="s">
        <v>210</v>
      </c>
    </row>
    <row r="1281" spans="1:8">
      <c r="A1281" s="94">
        <v>23</v>
      </c>
      <c r="B1281" s="114" t="s">
        <v>277</v>
      </c>
      <c r="C1281" s="115">
        <v>1</v>
      </c>
      <c r="D1281" s="78">
        <v>235.5</v>
      </c>
      <c r="E1281" s="78">
        <f t="shared" si="183"/>
        <v>235.5</v>
      </c>
      <c r="F1281" s="78">
        <f t="shared" si="184"/>
        <v>268.94099999999997</v>
      </c>
      <c r="G1281" s="97" t="s">
        <v>278</v>
      </c>
    </row>
    <row r="1282" spans="1:8">
      <c r="A1282" s="94">
        <v>24</v>
      </c>
      <c r="B1282" s="114" t="s">
        <v>279</v>
      </c>
      <c r="C1282" s="115">
        <v>1</v>
      </c>
      <c r="D1282" s="78">
        <v>40.799999999999997</v>
      </c>
      <c r="E1282" s="78">
        <f t="shared" si="183"/>
        <v>40.799999999999997</v>
      </c>
      <c r="F1282" s="78">
        <f t="shared" si="184"/>
        <v>46.593599999999995</v>
      </c>
      <c r="G1282" s="97" t="s">
        <v>280</v>
      </c>
    </row>
    <row r="1283" spans="1:8">
      <c r="A1283" s="94">
        <v>25</v>
      </c>
      <c r="B1283" s="114" t="s">
        <v>281</v>
      </c>
      <c r="C1283" s="115">
        <v>1</v>
      </c>
      <c r="D1283" s="78">
        <v>93</v>
      </c>
      <c r="E1283" s="78">
        <f t="shared" si="183"/>
        <v>93</v>
      </c>
      <c r="F1283" s="78">
        <f t="shared" si="184"/>
        <v>106.20599999999999</v>
      </c>
      <c r="G1283" s="97" t="s">
        <v>282</v>
      </c>
    </row>
    <row r="1284" spans="1:8">
      <c r="A1284" s="94">
        <v>26</v>
      </c>
      <c r="B1284" s="114" t="s">
        <v>283</v>
      </c>
      <c r="C1284" s="115">
        <v>2</v>
      </c>
      <c r="D1284" s="78">
        <v>124.5</v>
      </c>
      <c r="E1284" s="78">
        <f t="shared" si="183"/>
        <v>249</v>
      </c>
      <c r="F1284" s="78">
        <f t="shared" si="184"/>
        <v>284.358</v>
      </c>
      <c r="G1284" s="97" t="s">
        <v>284</v>
      </c>
    </row>
    <row r="1285" spans="1:8">
      <c r="A1285" s="94">
        <v>27</v>
      </c>
      <c r="B1285" s="114" t="s">
        <v>285</v>
      </c>
      <c r="C1285" s="115">
        <v>2</v>
      </c>
      <c r="D1285" s="78">
        <v>73.5</v>
      </c>
      <c r="E1285" s="78">
        <f t="shared" si="183"/>
        <v>147</v>
      </c>
      <c r="F1285" s="78">
        <f t="shared" si="184"/>
        <v>167.874</v>
      </c>
      <c r="G1285" s="97" t="s">
        <v>286</v>
      </c>
    </row>
    <row r="1286" spans="1:8">
      <c r="A1286" s="94">
        <v>28</v>
      </c>
      <c r="B1286" s="114" t="s">
        <v>275</v>
      </c>
      <c r="C1286" s="115">
        <v>1</v>
      </c>
      <c r="D1286" s="78">
        <v>204.32</v>
      </c>
      <c r="E1286" s="78">
        <f t="shared" si="183"/>
        <v>204.32</v>
      </c>
      <c r="F1286" s="78">
        <f t="shared" si="184"/>
        <v>233.33343999999997</v>
      </c>
      <c r="G1286" s="97" t="s">
        <v>276</v>
      </c>
    </row>
    <row r="1287" spans="1:8">
      <c r="A1287" s="94">
        <v>29</v>
      </c>
      <c r="B1287" s="114" t="s">
        <v>215</v>
      </c>
      <c r="C1287" s="115">
        <v>5</v>
      </c>
      <c r="D1287" s="78">
        <v>1626</v>
      </c>
      <c r="E1287" s="78">
        <f t="shared" si="183"/>
        <v>8130</v>
      </c>
      <c r="F1287" s="78">
        <f t="shared" si="184"/>
        <v>9284.4599999999991</v>
      </c>
      <c r="G1287" s="97" t="s">
        <v>216</v>
      </c>
    </row>
    <row r="1288" spans="1:8">
      <c r="A1288" s="94">
        <v>30</v>
      </c>
      <c r="B1288" s="114" t="s">
        <v>224</v>
      </c>
      <c r="C1288" s="115">
        <v>3</v>
      </c>
      <c r="D1288" s="78">
        <v>183</v>
      </c>
      <c r="E1288" s="78">
        <f t="shared" si="183"/>
        <v>549</v>
      </c>
      <c r="F1288" s="78">
        <f t="shared" si="184"/>
        <v>626.95799999999997</v>
      </c>
      <c r="G1288" s="97" t="s">
        <v>225</v>
      </c>
    </row>
    <row r="1289" spans="1:8">
      <c r="A1289" s="94">
        <v>31</v>
      </c>
      <c r="B1289" s="114" t="s">
        <v>412</v>
      </c>
      <c r="C1289" s="115">
        <v>1</v>
      </c>
      <c r="D1289" s="78">
        <v>3946.5</v>
      </c>
      <c r="E1289" s="78">
        <f t="shared" si="183"/>
        <v>3946.5</v>
      </c>
      <c r="F1289" s="78">
        <f t="shared" si="184"/>
        <v>4506.9029999999993</v>
      </c>
      <c r="G1289" s="97" t="s">
        <v>413</v>
      </c>
    </row>
    <row r="1290" spans="1:8">
      <c r="A1290" s="94">
        <v>32</v>
      </c>
      <c r="B1290" s="114" t="s">
        <v>221</v>
      </c>
      <c r="C1290" s="115">
        <v>1</v>
      </c>
      <c r="D1290" s="78">
        <v>84.96</v>
      </c>
      <c r="E1290" s="78">
        <f t="shared" si="183"/>
        <v>84.96</v>
      </c>
      <c r="F1290" s="78">
        <f t="shared" si="184"/>
        <v>97.024319999999989</v>
      </c>
      <c r="G1290" s="97" t="s">
        <v>222</v>
      </c>
    </row>
    <row r="1291" spans="1:8">
      <c r="A1291" s="94">
        <v>33</v>
      </c>
      <c r="B1291" s="114" t="s">
        <v>217</v>
      </c>
      <c r="C1291" s="115">
        <v>1</v>
      </c>
      <c r="D1291" s="78">
        <v>183</v>
      </c>
      <c r="E1291" s="78">
        <f t="shared" si="183"/>
        <v>183</v>
      </c>
      <c r="F1291" s="78">
        <f t="shared" si="184"/>
        <v>208.98599999999999</v>
      </c>
      <c r="G1291" s="97" t="s">
        <v>218</v>
      </c>
    </row>
    <row r="1292" spans="1:8">
      <c r="A1292" s="94">
        <v>34</v>
      </c>
      <c r="B1292" s="114" t="s">
        <v>205</v>
      </c>
      <c r="C1292" s="115">
        <v>4</v>
      </c>
      <c r="D1292" s="78">
        <v>26.53</v>
      </c>
      <c r="E1292" s="78">
        <f t="shared" si="183"/>
        <v>106.12</v>
      </c>
      <c r="F1292" s="78">
        <f t="shared" si="184"/>
        <v>121.18903999999999</v>
      </c>
      <c r="G1292" s="97" t="s">
        <v>206</v>
      </c>
    </row>
    <row r="1293" spans="1:8">
      <c r="A1293" s="94">
        <v>35</v>
      </c>
      <c r="B1293" s="114" t="s">
        <v>246</v>
      </c>
      <c r="C1293" s="115">
        <v>1</v>
      </c>
      <c r="D1293" s="78">
        <v>396</v>
      </c>
      <c r="E1293" s="78">
        <f t="shared" si="183"/>
        <v>396</v>
      </c>
      <c r="F1293" s="78">
        <f t="shared" si="184"/>
        <v>452.23199999999997</v>
      </c>
      <c r="G1293" s="97" t="s">
        <v>247</v>
      </c>
    </row>
    <row r="1294" spans="1:8">
      <c r="A1294" s="94">
        <v>36</v>
      </c>
      <c r="B1294" s="116" t="s">
        <v>428</v>
      </c>
      <c r="C1294" s="117">
        <v>1</v>
      </c>
      <c r="D1294" s="87">
        <v>10.199999999999999</v>
      </c>
      <c r="E1294" s="87">
        <f t="shared" si="183"/>
        <v>10.199999999999999</v>
      </c>
      <c r="F1294" s="87">
        <f t="shared" si="184"/>
        <v>11.648399999999999</v>
      </c>
      <c r="G1294" s="98" t="s">
        <v>429</v>
      </c>
    </row>
    <row r="1295" spans="1:8">
      <c r="A1295" s="93"/>
      <c r="B1295" s="80" t="s">
        <v>463</v>
      </c>
      <c r="C1295" s="81"/>
      <c r="D1295" s="82" t="s">
        <v>228</v>
      </c>
      <c r="E1295" s="83">
        <f>SUM(E1296:E1307)</f>
        <v>28952.343030000004</v>
      </c>
      <c r="F1295" s="83">
        <f t="shared" ref="F1295:H1295" si="186">SUM(F1296:F1307)</f>
        <v>33063.575740259992</v>
      </c>
      <c r="G1295" s="83">
        <f t="shared" si="186"/>
        <v>0</v>
      </c>
      <c r="H1295" s="83">
        <f t="shared" si="186"/>
        <v>0</v>
      </c>
    </row>
    <row r="1296" spans="1:8">
      <c r="A1296" s="94">
        <v>1</v>
      </c>
      <c r="B1296" s="114" t="s">
        <v>933</v>
      </c>
      <c r="C1296" s="115">
        <v>1</v>
      </c>
      <c r="D1296" s="78">
        <v>3959.1430300000002</v>
      </c>
      <c r="E1296" s="78">
        <f t="shared" ref="E1296:E1307" si="187">(C1296*D1296)</f>
        <v>3959.1430300000002</v>
      </c>
      <c r="F1296" s="78">
        <f t="shared" ref="F1296:F1307" si="188">(E1296*1.142)</f>
        <v>4521.3413402599999</v>
      </c>
      <c r="G1296" s="97"/>
    </row>
    <row r="1297" spans="1:8">
      <c r="A1297" s="94">
        <v>2</v>
      </c>
      <c r="B1297" s="114" t="s">
        <v>464</v>
      </c>
      <c r="C1297" s="115">
        <v>4</v>
      </c>
      <c r="D1297" s="78">
        <v>56.77</v>
      </c>
      <c r="E1297" s="78">
        <f t="shared" si="187"/>
        <v>227.08</v>
      </c>
      <c r="F1297" s="78">
        <f t="shared" si="188"/>
        <v>259.32535999999999</v>
      </c>
      <c r="G1297" s="97" t="s">
        <v>465</v>
      </c>
    </row>
    <row r="1298" spans="1:8">
      <c r="A1298" s="94">
        <v>3</v>
      </c>
      <c r="B1298" s="114" t="s">
        <v>956</v>
      </c>
      <c r="C1298" s="115">
        <v>1</v>
      </c>
      <c r="D1298" s="78">
        <v>1056</v>
      </c>
      <c r="E1298" s="78">
        <f t="shared" ref="E1298" si="189">(C1298*D1298)</f>
        <v>1056</v>
      </c>
      <c r="F1298" s="78">
        <f t="shared" si="188"/>
        <v>1205.952</v>
      </c>
      <c r="G1298" s="97"/>
    </row>
    <row r="1299" spans="1:8">
      <c r="A1299" s="94">
        <v>4</v>
      </c>
      <c r="B1299" s="114" t="s">
        <v>211</v>
      </c>
      <c r="C1299" s="115">
        <v>4</v>
      </c>
      <c r="D1299" s="78">
        <v>103.2</v>
      </c>
      <c r="E1299" s="78">
        <f t="shared" si="187"/>
        <v>412.8</v>
      </c>
      <c r="F1299" s="78">
        <f t="shared" si="188"/>
        <v>471.41759999999999</v>
      </c>
      <c r="G1299" s="97" t="s">
        <v>212</v>
      </c>
    </row>
    <row r="1300" spans="1:8">
      <c r="A1300" s="94">
        <v>5</v>
      </c>
      <c r="B1300" s="114" t="s">
        <v>209</v>
      </c>
      <c r="C1300" s="115">
        <v>8</v>
      </c>
      <c r="D1300" s="78">
        <v>205.26</v>
      </c>
      <c r="E1300" s="78">
        <f t="shared" si="187"/>
        <v>1642.08</v>
      </c>
      <c r="F1300" s="78">
        <f t="shared" si="188"/>
        <v>1875.2553599999997</v>
      </c>
      <c r="G1300" s="97" t="s">
        <v>210</v>
      </c>
    </row>
    <row r="1301" spans="1:8">
      <c r="A1301" s="94">
        <v>6</v>
      </c>
      <c r="B1301" s="114" t="s">
        <v>300</v>
      </c>
      <c r="C1301" s="115">
        <v>4</v>
      </c>
      <c r="D1301" s="78">
        <v>104.88</v>
      </c>
      <c r="E1301" s="78">
        <f t="shared" si="187"/>
        <v>419.52</v>
      </c>
      <c r="F1301" s="78">
        <f t="shared" si="188"/>
        <v>479.09183999999993</v>
      </c>
      <c r="G1301" s="97" t="s">
        <v>301</v>
      </c>
    </row>
    <row r="1302" spans="1:8">
      <c r="A1302" s="94">
        <v>7</v>
      </c>
      <c r="B1302" s="114" t="s">
        <v>313</v>
      </c>
      <c r="C1302" s="115">
        <v>2</v>
      </c>
      <c r="D1302" s="78">
        <v>816</v>
      </c>
      <c r="E1302" s="78">
        <f t="shared" si="187"/>
        <v>1632</v>
      </c>
      <c r="F1302" s="78">
        <f t="shared" si="188"/>
        <v>1863.7439999999999</v>
      </c>
      <c r="G1302" s="97" t="s">
        <v>314</v>
      </c>
    </row>
    <row r="1303" spans="1:8">
      <c r="A1303" s="94">
        <v>8</v>
      </c>
      <c r="B1303" s="114" t="s">
        <v>298</v>
      </c>
      <c r="C1303" s="115">
        <v>1</v>
      </c>
      <c r="D1303" s="78">
        <v>1170</v>
      </c>
      <c r="E1303" s="78">
        <f t="shared" si="187"/>
        <v>1170</v>
      </c>
      <c r="F1303" s="78">
        <f t="shared" si="188"/>
        <v>1336.1399999999999</v>
      </c>
      <c r="G1303" s="97" t="s">
        <v>299</v>
      </c>
    </row>
    <row r="1304" spans="1:8">
      <c r="A1304" s="94">
        <v>9</v>
      </c>
      <c r="B1304" s="114" t="s">
        <v>226</v>
      </c>
      <c r="C1304" s="115">
        <v>2</v>
      </c>
      <c r="D1304" s="78">
        <v>312</v>
      </c>
      <c r="E1304" s="78">
        <f t="shared" si="187"/>
        <v>624</v>
      </c>
      <c r="F1304" s="78">
        <f t="shared" si="188"/>
        <v>712.60799999999995</v>
      </c>
      <c r="G1304" s="97" t="s">
        <v>227</v>
      </c>
    </row>
    <row r="1305" spans="1:8">
      <c r="A1305" s="94">
        <v>10</v>
      </c>
      <c r="B1305" s="114" t="s">
        <v>296</v>
      </c>
      <c r="C1305" s="115">
        <v>2</v>
      </c>
      <c r="D1305" s="78">
        <v>7596</v>
      </c>
      <c r="E1305" s="78">
        <f t="shared" si="187"/>
        <v>15192</v>
      </c>
      <c r="F1305" s="78">
        <f t="shared" si="188"/>
        <v>17349.263999999999</v>
      </c>
      <c r="G1305" s="97" t="s">
        <v>297</v>
      </c>
    </row>
    <row r="1306" spans="1:8">
      <c r="A1306" s="94">
        <v>11</v>
      </c>
      <c r="B1306" s="114" t="s">
        <v>308</v>
      </c>
      <c r="C1306" s="115">
        <v>2</v>
      </c>
      <c r="D1306" s="78">
        <v>1260</v>
      </c>
      <c r="E1306" s="78">
        <f t="shared" si="187"/>
        <v>2520</v>
      </c>
      <c r="F1306" s="78">
        <f t="shared" si="188"/>
        <v>2877.8399999999997</v>
      </c>
      <c r="G1306" s="97" t="s">
        <v>309</v>
      </c>
    </row>
    <row r="1307" spans="1:8">
      <c r="A1307" s="94">
        <v>12</v>
      </c>
      <c r="B1307" s="114" t="s">
        <v>219</v>
      </c>
      <c r="C1307" s="115">
        <v>4</v>
      </c>
      <c r="D1307" s="78">
        <v>24.43</v>
      </c>
      <c r="E1307" s="78">
        <f t="shared" si="187"/>
        <v>97.72</v>
      </c>
      <c r="F1307" s="78">
        <f t="shared" si="188"/>
        <v>111.59623999999999</v>
      </c>
      <c r="G1307" s="97" t="s">
        <v>220</v>
      </c>
    </row>
    <row r="1308" spans="1:8">
      <c r="A1308" s="93"/>
      <c r="B1308" s="80" t="s">
        <v>466</v>
      </c>
      <c r="C1308" s="81"/>
      <c r="D1308" s="82" t="s">
        <v>228</v>
      </c>
      <c r="E1308" s="83">
        <f>SUM(E1309:E1315)</f>
        <v>20675.063029999998</v>
      </c>
      <c r="F1308" s="83">
        <f t="shared" ref="F1308:H1308" si="190">SUM(F1309:F1315)</f>
        <v>23610.921980259998</v>
      </c>
      <c r="G1308" s="83">
        <f t="shared" si="190"/>
        <v>0</v>
      </c>
      <c r="H1308" s="83">
        <f t="shared" si="190"/>
        <v>0</v>
      </c>
    </row>
    <row r="1309" spans="1:8">
      <c r="A1309" s="94">
        <v>1</v>
      </c>
      <c r="B1309" s="114" t="s">
        <v>933</v>
      </c>
      <c r="C1309" s="115">
        <v>1</v>
      </c>
      <c r="D1309" s="78">
        <v>3959.1430300000002</v>
      </c>
      <c r="E1309" s="78">
        <f t="shared" ref="E1309:E1315" si="191">(C1309*D1309)</f>
        <v>3959.1430300000002</v>
      </c>
      <c r="F1309" s="78">
        <f t="shared" ref="F1309:F1315" si="192">(E1309*1.142)</f>
        <v>4521.3413402599999</v>
      </c>
      <c r="G1309" s="97"/>
    </row>
    <row r="1310" spans="1:8">
      <c r="A1310" s="94">
        <v>2</v>
      </c>
      <c r="B1310" s="114" t="s">
        <v>219</v>
      </c>
      <c r="C1310" s="115">
        <v>100</v>
      </c>
      <c r="D1310" s="78">
        <v>24.43</v>
      </c>
      <c r="E1310" s="78">
        <f t="shared" si="191"/>
        <v>2443</v>
      </c>
      <c r="F1310" s="78">
        <f t="shared" si="192"/>
        <v>2789.9059999999999</v>
      </c>
      <c r="G1310" s="97" t="s">
        <v>220</v>
      </c>
    </row>
    <row r="1311" spans="1:8">
      <c r="A1311" s="94">
        <v>3</v>
      </c>
      <c r="B1311" s="114" t="s">
        <v>211</v>
      </c>
      <c r="C1311" s="115">
        <v>2</v>
      </c>
      <c r="D1311" s="78">
        <v>103.2</v>
      </c>
      <c r="E1311" s="78">
        <f t="shared" si="191"/>
        <v>206.4</v>
      </c>
      <c r="F1311" s="78">
        <f t="shared" si="192"/>
        <v>235.7088</v>
      </c>
      <c r="G1311" s="97" t="s">
        <v>212</v>
      </c>
    </row>
    <row r="1312" spans="1:8">
      <c r="A1312" s="94">
        <v>4</v>
      </c>
      <c r="B1312" s="114" t="s">
        <v>209</v>
      </c>
      <c r="C1312" s="115">
        <v>2</v>
      </c>
      <c r="D1312" s="78">
        <v>205.26</v>
      </c>
      <c r="E1312" s="78">
        <f t="shared" si="191"/>
        <v>410.52</v>
      </c>
      <c r="F1312" s="78">
        <f t="shared" si="192"/>
        <v>468.81383999999991</v>
      </c>
      <c r="G1312" s="97" t="s">
        <v>210</v>
      </c>
    </row>
    <row r="1313" spans="1:8">
      <c r="A1313" s="94">
        <v>5</v>
      </c>
      <c r="B1313" s="114" t="s">
        <v>956</v>
      </c>
      <c r="C1313" s="115">
        <v>4</v>
      </c>
      <c r="D1313" s="78">
        <v>1056</v>
      </c>
      <c r="E1313" s="78">
        <f t="shared" si="191"/>
        <v>4224</v>
      </c>
      <c r="F1313" s="78">
        <f t="shared" si="192"/>
        <v>4823.808</v>
      </c>
      <c r="G1313" s="97"/>
    </row>
    <row r="1314" spans="1:8">
      <c r="A1314" s="94">
        <v>6</v>
      </c>
      <c r="B1314" s="114" t="s">
        <v>215</v>
      </c>
      <c r="C1314" s="115">
        <v>4</v>
      </c>
      <c r="D1314" s="78">
        <v>1626</v>
      </c>
      <c r="E1314" s="78">
        <f t="shared" si="191"/>
        <v>6504</v>
      </c>
      <c r="F1314" s="78">
        <f t="shared" si="192"/>
        <v>7427.5679999999993</v>
      </c>
      <c r="G1314" s="97" t="s">
        <v>216</v>
      </c>
    </row>
    <row r="1315" spans="1:8">
      <c r="A1315" s="94">
        <v>7</v>
      </c>
      <c r="B1315" s="116" t="s">
        <v>217</v>
      </c>
      <c r="C1315" s="117">
        <v>16</v>
      </c>
      <c r="D1315" s="87">
        <v>183</v>
      </c>
      <c r="E1315" s="87">
        <f t="shared" si="191"/>
        <v>2928</v>
      </c>
      <c r="F1315" s="87">
        <f t="shared" si="192"/>
        <v>3343.7759999999998</v>
      </c>
      <c r="G1315" s="98" t="s">
        <v>218</v>
      </c>
    </row>
    <row r="1316" spans="1:8">
      <c r="A1316" s="93"/>
      <c r="B1316" s="80" t="s">
        <v>467</v>
      </c>
      <c r="C1316" s="81"/>
      <c r="D1316" s="82" t="s">
        <v>228</v>
      </c>
      <c r="E1316" s="83">
        <f>SUM(E1317:E1341)</f>
        <v>77633.75</v>
      </c>
      <c r="F1316" s="83">
        <f t="shared" ref="F1316:H1316" si="193">SUM(F1317:F1341)</f>
        <v>88657.742499999978</v>
      </c>
      <c r="G1316" s="83">
        <f t="shared" si="193"/>
        <v>0</v>
      </c>
      <c r="H1316" s="83">
        <f t="shared" si="193"/>
        <v>0</v>
      </c>
    </row>
    <row r="1317" spans="1:8">
      <c r="A1317" s="94">
        <v>1</v>
      </c>
      <c r="B1317" s="114" t="s">
        <v>468</v>
      </c>
      <c r="C1317" s="115">
        <v>1</v>
      </c>
      <c r="D1317" s="78">
        <v>16159.12</v>
      </c>
      <c r="E1317" s="78">
        <f t="shared" ref="E1317:E1341" si="194">(C1317*D1317)</f>
        <v>16159.12</v>
      </c>
      <c r="F1317" s="78">
        <f t="shared" ref="F1317:F1341" si="195">(E1317*1.142)</f>
        <v>18453.715039999999</v>
      </c>
      <c r="G1317" s="97" t="s">
        <v>469</v>
      </c>
    </row>
    <row r="1318" spans="1:8">
      <c r="A1318" s="94">
        <v>2</v>
      </c>
      <c r="B1318" s="114" t="s">
        <v>371</v>
      </c>
      <c r="C1318" s="115">
        <v>1</v>
      </c>
      <c r="D1318" s="78">
        <v>541.65</v>
      </c>
      <c r="E1318" s="78">
        <f t="shared" si="194"/>
        <v>541.65</v>
      </c>
      <c r="F1318" s="78">
        <f t="shared" si="195"/>
        <v>618.56429999999989</v>
      </c>
      <c r="G1318" s="97" t="s">
        <v>372</v>
      </c>
    </row>
    <row r="1319" spans="1:8">
      <c r="A1319" s="94">
        <v>3</v>
      </c>
      <c r="B1319" s="114" t="s">
        <v>470</v>
      </c>
      <c r="C1319" s="115">
        <v>1</v>
      </c>
      <c r="D1319" s="78">
        <v>2469.63</v>
      </c>
      <c r="E1319" s="78">
        <f t="shared" si="194"/>
        <v>2469.63</v>
      </c>
      <c r="F1319" s="78">
        <f t="shared" si="195"/>
        <v>2820.3174599999998</v>
      </c>
      <c r="G1319" s="97" t="s">
        <v>471</v>
      </c>
    </row>
    <row r="1320" spans="1:8">
      <c r="A1320" s="94">
        <v>4</v>
      </c>
      <c r="B1320" s="114" t="s">
        <v>472</v>
      </c>
      <c r="C1320" s="115">
        <v>1</v>
      </c>
      <c r="D1320" s="78">
        <v>2032.53</v>
      </c>
      <c r="E1320" s="78">
        <f t="shared" si="194"/>
        <v>2032.53</v>
      </c>
      <c r="F1320" s="78">
        <f t="shared" si="195"/>
        <v>2321.1492599999997</v>
      </c>
      <c r="G1320" s="97" t="s">
        <v>473</v>
      </c>
    </row>
    <row r="1321" spans="1:8">
      <c r="A1321" s="94">
        <v>5</v>
      </c>
      <c r="B1321" s="114" t="s">
        <v>474</v>
      </c>
      <c r="C1321" s="115">
        <v>1</v>
      </c>
      <c r="D1321" s="78">
        <v>500.16</v>
      </c>
      <c r="E1321" s="78">
        <f t="shared" si="194"/>
        <v>500.16</v>
      </c>
      <c r="F1321" s="78">
        <f t="shared" si="195"/>
        <v>571.18272000000002</v>
      </c>
      <c r="G1321" s="97" t="s">
        <v>475</v>
      </c>
    </row>
    <row r="1322" spans="1:8">
      <c r="A1322" s="94">
        <v>6</v>
      </c>
      <c r="B1322" s="114" t="s">
        <v>476</v>
      </c>
      <c r="C1322" s="115">
        <v>1</v>
      </c>
      <c r="D1322" s="78">
        <v>18798</v>
      </c>
      <c r="E1322" s="78">
        <f t="shared" si="194"/>
        <v>18798</v>
      </c>
      <c r="F1322" s="78">
        <f t="shared" si="195"/>
        <v>21467.315999999999</v>
      </c>
      <c r="G1322" s="97" t="s">
        <v>477</v>
      </c>
    </row>
    <row r="1323" spans="1:8">
      <c r="A1323" s="94">
        <v>7</v>
      </c>
      <c r="B1323" s="114" t="s">
        <v>937</v>
      </c>
      <c r="C1323" s="115">
        <v>1</v>
      </c>
      <c r="D1323" s="78">
        <v>1500</v>
      </c>
      <c r="E1323" s="78">
        <f t="shared" si="194"/>
        <v>1500</v>
      </c>
      <c r="F1323" s="78">
        <f t="shared" si="195"/>
        <v>1712.9999999999998</v>
      </c>
      <c r="G1323" s="97"/>
    </row>
    <row r="1324" spans="1:8">
      <c r="A1324" s="94">
        <v>8</v>
      </c>
      <c r="B1324" s="114" t="s">
        <v>953</v>
      </c>
      <c r="C1324" s="115">
        <v>1</v>
      </c>
      <c r="D1324" s="78">
        <v>1410</v>
      </c>
      <c r="E1324" s="78">
        <f t="shared" si="194"/>
        <v>1410</v>
      </c>
      <c r="F1324" s="78">
        <f t="shared" si="195"/>
        <v>1610.2199999999998</v>
      </c>
      <c r="G1324" s="97"/>
    </row>
    <row r="1325" spans="1:8">
      <c r="A1325" s="94">
        <v>9</v>
      </c>
      <c r="B1325" s="114" t="s">
        <v>478</v>
      </c>
      <c r="C1325" s="115">
        <v>1</v>
      </c>
      <c r="D1325" s="78">
        <v>4361.93</v>
      </c>
      <c r="E1325" s="78">
        <f t="shared" si="194"/>
        <v>4361.93</v>
      </c>
      <c r="F1325" s="78">
        <f t="shared" si="195"/>
        <v>4981.3240599999999</v>
      </c>
      <c r="G1325" s="97" t="s">
        <v>479</v>
      </c>
    </row>
    <row r="1326" spans="1:8">
      <c r="A1326" s="94">
        <v>10</v>
      </c>
      <c r="B1326" s="114" t="s">
        <v>480</v>
      </c>
      <c r="C1326" s="115">
        <v>1</v>
      </c>
      <c r="D1326" s="78">
        <v>9483.0400000000009</v>
      </c>
      <c r="E1326" s="78">
        <f t="shared" si="194"/>
        <v>9483.0400000000009</v>
      </c>
      <c r="F1326" s="78">
        <f t="shared" si="195"/>
        <v>10829.63168</v>
      </c>
      <c r="G1326" s="97" t="s">
        <v>481</v>
      </c>
    </row>
    <row r="1327" spans="1:8">
      <c r="A1327" s="94">
        <v>11</v>
      </c>
      <c r="B1327" s="114" t="s">
        <v>269</v>
      </c>
      <c r="C1327" s="115">
        <v>6</v>
      </c>
      <c r="D1327" s="78">
        <v>233.73</v>
      </c>
      <c r="E1327" s="78">
        <f t="shared" si="194"/>
        <v>1402.3799999999999</v>
      </c>
      <c r="F1327" s="78">
        <f t="shared" si="195"/>
        <v>1601.5179599999997</v>
      </c>
      <c r="G1327" s="97" t="s">
        <v>270</v>
      </c>
    </row>
    <row r="1328" spans="1:8">
      <c r="A1328" s="94">
        <v>12</v>
      </c>
      <c r="B1328" s="114" t="s">
        <v>271</v>
      </c>
      <c r="C1328" s="115">
        <v>3</v>
      </c>
      <c r="D1328" s="78">
        <v>125.11</v>
      </c>
      <c r="E1328" s="78">
        <f t="shared" si="194"/>
        <v>375.33</v>
      </c>
      <c r="F1328" s="78">
        <f t="shared" si="195"/>
        <v>428.62685999999997</v>
      </c>
      <c r="G1328" s="97" t="s">
        <v>272</v>
      </c>
    </row>
    <row r="1329" spans="1:8">
      <c r="A1329" s="94">
        <v>13</v>
      </c>
      <c r="B1329" s="114" t="s">
        <v>287</v>
      </c>
      <c r="C1329" s="115">
        <v>3</v>
      </c>
      <c r="D1329" s="78">
        <v>138.13999999999999</v>
      </c>
      <c r="E1329" s="78">
        <f t="shared" si="194"/>
        <v>414.41999999999996</v>
      </c>
      <c r="F1329" s="78">
        <f t="shared" si="195"/>
        <v>473.26763999999991</v>
      </c>
      <c r="G1329" s="97" t="s">
        <v>288</v>
      </c>
    </row>
    <row r="1330" spans="1:8">
      <c r="A1330" s="94">
        <v>14</v>
      </c>
      <c r="B1330" s="114" t="s">
        <v>211</v>
      </c>
      <c r="C1330" s="115">
        <v>5</v>
      </c>
      <c r="D1330" s="78">
        <v>103.2</v>
      </c>
      <c r="E1330" s="78">
        <f t="shared" si="194"/>
        <v>516</v>
      </c>
      <c r="F1330" s="78">
        <f t="shared" si="195"/>
        <v>589.27199999999993</v>
      </c>
      <c r="G1330" s="97" t="s">
        <v>212</v>
      </c>
    </row>
    <row r="1331" spans="1:8">
      <c r="A1331" s="94">
        <v>15</v>
      </c>
      <c r="B1331" s="114" t="s">
        <v>209</v>
      </c>
      <c r="C1331" s="115">
        <v>5</v>
      </c>
      <c r="D1331" s="78">
        <v>205.26</v>
      </c>
      <c r="E1331" s="78">
        <f t="shared" si="194"/>
        <v>1026.3</v>
      </c>
      <c r="F1331" s="78">
        <f t="shared" si="195"/>
        <v>1172.0346</v>
      </c>
      <c r="G1331" s="97" t="s">
        <v>210</v>
      </c>
    </row>
    <row r="1332" spans="1:8">
      <c r="A1332" s="94">
        <v>16</v>
      </c>
      <c r="B1332" s="114" t="s">
        <v>221</v>
      </c>
      <c r="C1332" s="115">
        <v>1</v>
      </c>
      <c r="D1332" s="78">
        <v>84.96</v>
      </c>
      <c r="E1332" s="78">
        <f t="shared" si="194"/>
        <v>84.96</v>
      </c>
      <c r="F1332" s="78">
        <f t="shared" si="195"/>
        <v>97.024319999999989</v>
      </c>
      <c r="G1332" s="97" t="s">
        <v>222</v>
      </c>
    </row>
    <row r="1333" spans="1:8">
      <c r="A1333" s="94">
        <v>17</v>
      </c>
      <c r="B1333" s="114" t="s">
        <v>205</v>
      </c>
      <c r="C1333" s="115">
        <v>8</v>
      </c>
      <c r="D1333" s="78">
        <v>26.53</v>
      </c>
      <c r="E1333" s="78">
        <f t="shared" si="194"/>
        <v>212.24</v>
      </c>
      <c r="F1333" s="78">
        <f t="shared" si="195"/>
        <v>242.37807999999998</v>
      </c>
      <c r="G1333" s="97" t="s">
        <v>206</v>
      </c>
    </row>
    <row r="1334" spans="1:8">
      <c r="A1334" s="94">
        <v>18</v>
      </c>
      <c r="B1334" s="114" t="s">
        <v>482</v>
      </c>
      <c r="C1334" s="115">
        <v>3</v>
      </c>
      <c r="D1334" s="78">
        <v>1281</v>
      </c>
      <c r="E1334" s="78">
        <f t="shared" si="194"/>
        <v>3843</v>
      </c>
      <c r="F1334" s="78">
        <f t="shared" si="195"/>
        <v>4388.7059999999992</v>
      </c>
      <c r="G1334" s="97" t="s">
        <v>483</v>
      </c>
    </row>
    <row r="1335" spans="1:8">
      <c r="A1335" s="94">
        <v>19</v>
      </c>
      <c r="B1335" s="114" t="s">
        <v>353</v>
      </c>
      <c r="C1335" s="115">
        <v>1</v>
      </c>
      <c r="D1335" s="78">
        <v>954</v>
      </c>
      <c r="E1335" s="78">
        <f t="shared" si="194"/>
        <v>954</v>
      </c>
      <c r="F1335" s="78">
        <f t="shared" si="195"/>
        <v>1089.4679999999998</v>
      </c>
      <c r="G1335" s="97" t="s">
        <v>354</v>
      </c>
    </row>
    <row r="1336" spans="1:8">
      <c r="A1336" s="94">
        <v>20</v>
      </c>
      <c r="B1336" s="114" t="s">
        <v>355</v>
      </c>
      <c r="C1336" s="115">
        <v>1</v>
      </c>
      <c r="D1336" s="78">
        <v>297.56</v>
      </c>
      <c r="E1336" s="78">
        <f t="shared" si="194"/>
        <v>297.56</v>
      </c>
      <c r="F1336" s="78">
        <f t="shared" si="195"/>
        <v>339.81351999999998</v>
      </c>
      <c r="G1336" s="97" t="s">
        <v>356</v>
      </c>
    </row>
    <row r="1337" spans="1:8">
      <c r="A1337" s="94">
        <v>21</v>
      </c>
      <c r="B1337" s="114" t="s">
        <v>334</v>
      </c>
      <c r="C1337" s="115">
        <v>1</v>
      </c>
      <c r="D1337" s="78">
        <v>8032.5</v>
      </c>
      <c r="E1337" s="78">
        <f t="shared" si="194"/>
        <v>8032.5</v>
      </c>
      <c r="F1337" s="78">
        <f t="shared" si="195"/>
        <v>9173.1149999999998</v>
      </c>
      <c r="G1337" s="97" t="s">
        <v>335</v>
      </c>
    </row>
    <row r="1338" spans="1:8">
      <c r="A1338" s="94">
        <v>22</v>
      </c>
      <c r="B1338" s="114" t="s">
        <v>215</v>
      </c>
      <c r="C1338" s="115">
        <v>1</v>
      </c>
      <c r="D1338" s="78">
        <v>1626</v>
      </c>
      <c r="E1338" s="78">
        <f t="shared" si="194"/>
        <v>1626</v>
      </c>
      <c r="F1338" s="78">
        <f t="shared" si="195"/>
        <v>1856.8919999999998</v>
      </c>
      <c r="G1338" s="97" t="s">
        <v>216</v>
      </c>
    </row>
    <row r="1339" spans="1:8">
      <c r="A1339" s="94">
        <v>23</v>
      </c>
      <c r="B1339" s="114" t="s">
        <v>217</v>
      </c>
      <c r="C1339" s="115">
        <v>2</v>
      </c>
      <c r="D1339" s="78">
        <v>183</v>
      </c>
      <c r="E1339" s="78">
        <f t="shared" si="194"/>
        <v>366</v>
      </c>
      <c r="F1339" s="78">
        <f t="shared" si="195"/>
        <v>417.97199999999998</v>
      </c>
      <c r="G1339" s="97" t="s">
        <v>218</v>
      </c>
    </row>
    <row r="1340" spans="1:8">
      <c r="A1340" s="94">
        <v>24</v>
      </c>
      <c r="B1340" s="114" t="s">
        <v>224</v>
      </c>
      <c r="C1340" s="115">
        <v>5</v>
      </c>
      <c r="D1340" s="78">
        <v>183</v>
      </c>
      <c r="E1340" s="78">
        <f t="shared" si="194"/>
        <v>915</v>
      </c>
      <c r="F1340" s="78">
        <f t="shared" si="195"/>
        <v>1044.9299999999998</v>
      </c>
      <c r="G1340" s="97" t="s">
        <v>225</v>
      </c>
    </row>
    <row r="1341" spans="1:8">
      <c r="A1341" s="94">
        <v>25</v>
      </c>
      <c r="B1341" s="116" t="s">
        <v>226</v>
      </c>
      <c r="C1341" s="117">
        <v>1</v>
      </c>
      <c r="D1341" s="87">
        <v>312</v>
      </c>
      <c r="E1341" s="87">
        <f t="shared" si="194"/>
        <v>312</v>
      </c>
      <c r="F1341" s="87">
        <f t="shared" si="195"/>
        <v>356.30399999999997</v>
      </c>
      <c r="G1341" s="98" t="s">
        <v>227</v>
      </c>
    </row>
    <row r="1342" spans="1:8">
      <c r="A1342" s="93"/>
      <c r="B1342" s="80" t="s">
        <v>484</v>
      </c>
      <c r="C1342" s="81"/>
      <c r="D1342" s="82" t="s">
        <v>228</v>
      </c>
      <c r="E1342" s="83">
        <f>SUM(E1343:E1360)</f>
        <v>63905.87999999999</v>
      </c>
      <c r="F1342" s="83">
        <f t="shared" ref="F1342:H1342" si="196">SUM(F1343:F1360)</f>
        <v>72980.514959999986</v>
      </c>
      <c r="G1342" s="83">
        <f t="shared" si="196"/>
        <v>0</v>
      </c>
      <c r="H1342" s="83">
        <f t="shared" si="196"/>
        <v>0</v>
      </c>
    </row>
    <row r="1343" spans="1:8">
      <c r="A1343" s="94">
        <v>1</v>
      </c>
      <c r="B1343" s="114" t="s">
        <v>485</v>
      </c>
      <c r="C1343" s="115">
        <v>1</v>
      </c>
      <c r="D1343" s="78">
        <v>15463.69</v>
      </c>
      <c r="E1343" s="78">
        <f t="shared" ref="E1343:E1360" si="197">(C1343*D1343)</f>
        <v>15463.69</v>
      </c>
      <c r="F1343" s="78">
        <f t="shared" ref="F1343:F1360" si="198">(E1343*1.142)</f>
        <v>17659.53398</v>
      </c>
      <c r="G1343" s="97" t="s">
        <v>486</v>
      </c>
    </row>
    <row r="1344" spans="1:8">
      <c r="A1344" s="94">
        <v>2</v>
      </c>
      <c r="B1344" s="114" t="s">
        <v>371</v>
      </c>
      <c r="C1344" s="115">
        <v>1</v>
      </c>
      <c r="D1344" s="78">
        <v>541.65</v>
      </c>
      <c r="E1344" s="78">
        <f t="shared" si="197"/>
        <v>541.65</v>
      </c>
      <c r="F1344" s="78">
        <f t="shared" si="198"/>
        <v>618.56429999999989</v>
      </c>
      <c r="G1344" s="97" t="s">
        <v>372</v>
      </c>
    </row>
    <row r="1345" spans="1:7">
      <c r="A1345" s="94">
        <v>3</v>
      </c>
      <c r="B1345" s="114" t="s">
        <v>487</v>
      </c>
      <c r="C1345" s="115">
        <v>1</v>
      </c>
      <c r="D1345" s="78">
        <v>4464.83</v>
      </c>
      <c r="E1345" s="78">
        <f t="shared" si="197"/>
        <v>4464.83</v>
      </c>
      <c r="F1345" s="78">
        <f t="shared" si="198"/>
        <v>5098.8358599999992</v>
      </c>
      <c r="G1345" s="97" t="s">
        <v>488</v>
      </c>
    </row>
    <row r="1346" spans="1:7">
      <c r="A1346" s="94">
        <v>4</v>
      </c>
      <c r="B1346" s="114" t="s">
        <v>478</v>
      </c>
      <c r="C1346" s="115">
        <v>1</v>
      </c>
      <c r="D1346" s="78">
        <v>4361.93</v>
      </c>
      <c r="E1346" s="78">
        <f t="shared" si="197"/>
        <v>4361.93</v>
      </c>
      <c r="F1346" s="78">
        <f t="shared" si="198"/>
        <v>4981.3240599999999</v>
      </c>
      <c r="G1346" s="97" t="s">
        <v>479</v>
      </c>
    </row>
    <row r="1347" spans="1:7">
      <c r="A1347" s="94">
        <v>5</v>
      </c>
      <c r="B1347" s="114" t="s">
        <v>472</v>
      </c>
      <c r="C1347" s="115">
        <v>1</v>
      </c>
      <c r="D1347" s="78">
        <v>2032.53</v>
      </c>
      <c r="E1347" s="78">
        <f t="shared" si="197"/>
        <v>2032.53</v>
      </c>
      <c r="F1347" s="78">
        <f t="shared" si="198"/>
        <v>2321.1492599999997</v>
      </c>
      <c r="G1347" s="97" t="s">
        <v>473</v>
      </c>
    </row>
    <row r="1348" spans="1:7">
      <c r="A1348" s="94">
        <v>6</v>
      </c>
      <c r="B1348" s="114" t="s">
        <v>474</v>
      </c>
      <c r="C1348" s="115">
        <v>1</v>
      </c>
      <c r="D1348" s="78">
        <v>500.16</v>
      </c>
      <c r="E1348" s="78">
        <f t="shared" si="197"/>
        <v>500.16</v>
      </c>
      <c r="F1348" s="78">
        <f t="shared" si="198"/>
        <v>571.18272000000002</v>
      </c>
      <c r="G1348" s="97" t="s">
        <v>475</v>
      </c>
    </row>
    <row r="1349" spans="1:7">
      <c r="A1349" s="94">
        <v>7</v>
      </c>
      <c r="B1349" s="114" t="s">
        <v>476</v>
      </c>
      <c r="C1349" s="115">
        <v>1</v>
      </c>
      <c r="D1349" s="78">
        <v>18798</v>
      </c>
      <c r="E1349" s="78">
        <f t="shared" si="197"/>
        <v>18798</v>
      </c>
      <c r="F1349" s="78">
        <f t="shared" si="198"/>
        <v>21467.315999999999</v>
      </c>
      <c r="G1349" s="97" t="s">
        <v>477</v>
      </c>
    </row>
    <row r="1350" spans="1:7">
      <c r="A1350" s="94">
        <v>8</v>
      </c>
      <c r="B1350" s="114" t="s">
        <v>937</v>
      </c>
      <c r="C1350" s="115">
        <v>1</v>
      </c>
      <c r="D1350" s="78">
        <v>1500</v>
      </c>
      <c r="E1350" s="78">
        <f t="shared" si="197"/>
        <v>1500</v>
      </c>
      <c r="F1350" s="78">
        <f t="shared" si="198"/>
        <v>1712.9999999999998</v>
      </c>
      <c r="G1350" s="97"/>
    </row>
    <row r="1351" spans="1:7">
      <c r="A1351" s="94">
        <v>9</v>
      </c>
      <c r="B1351" s="114" t="s">
        <v>953</v>
      </c>
      <c r="C1351" s="115">
        <v>1</v>
      </c>
      <c r="D1351" s="78">
        <v>1410</v>
      </c>
      <c r="E1351" s="78">
        <f t="shared" si="197"/>
        <v>1410</v>
      </c>
      <c r="F1351" s="78">
        <f t="shared" si="198"/>
        <v>1610.2199999999998</v>
      </c>
      <c r="G1351" s="97"/>
    </row>
    <row r="1352" spans="1:7">
      <c r="A1352" s="94">
        <v>10</v>
      </c>
      <c r="B1352" s="114" t="s">
        <v>269</v>
      </c>
      <c r="C1352" s="115">
        <v>6</v>
      </c>
      <c r="D1352" s="78">
        <v>233.73</v>
      </c>
      <c r="E1352" s="78">
        <f t="shared" si="197"/>
        <v>1402.3799999999999</v>
      </c>
      <c r="F1352" s="78">
        <f t="shared" si="198"/>
        <v>1601.5179599999997</v>
      </c>
      <c r="G1352" s="97" t="s">
        <v>270</v>
      </c>
    </row>
    <row r="1353" spans="1:7">
      <c r="A1353" s="94">
        <v>11</v>
      </c>
      <c r="B1353" s="114" t="s">
        <v>271</v>
      </c>
      <c r="C1353" s="115">
        <v>3</v>
      </c>
      <c r="D1353" s="78">
        <v>125.11</v>
      </c>
      <c r="E1353" s="78">
        <f t="shared" si="197"/>
        <v>375.33</v>
      </c>
      <c r="F1353" s="78">
        <f t="shared" si="198"/>
        <v>428.62685999999997</v>
      </c>
      <c r="G1353" s="97" t="s">
        <v>272</v>
      </c>
    </row>
    <row r="1354" spans="1:7">
      <c r="A1354" s="94">
        <v>12</v>
      </c>
      <c r="B1354" s="114" t="s">
        <v>287</v>
      </c>
      <c r="C1354" s="115">
        <v>3</v>
      </c>
      <c r="D1354" s="78">
        <v>138.13999999999999</v>
      </c>
      <c r="E1354" s="78">
        <f t="shared" si="197"/>
        <v>414.41999999999996</v>
      </c>
      <c r="F1354" s="78">
        <f t="shared" si="198"/>
        <v>473.26763999999991</v>
      </c>
      <c r="G1354" s="97" t="s">
        <v>288</v>
      </c>
    </row>
    <row r="1355" spans="1:7">
      <c r="A1355" s="94">
        <v>13</v>
      </c>
      <c r="B1355" s="114" t="s">
        <v>211</v>
      </c>
      <c r="C1355" s="115">
        <v>2</v>
      </c>
      <c r="D1355" s="78">
        <v>103.2</v>
      </c>
      <c r="E1355" s="78">
        <f t="shared" si="197"/>
        <v>206.4</v>
      </c>
      <c r="F1355" s="78">
        <f t="shared" si="198"/>
        <v>235.7088</v>
      </c>
      <c r="G1355" s="97" t="s">
        <v>212</v>
      </c>
    </row>
    <row r="1356" spans="1:7">
      <c r="A1356" s="94">
        <v>14</v>
      </c>
      <c r="B1356" s="114" t="s">
        <v>209</v>
      </c>
      <c r="C1356" s="115">
        <v>2</v>
      </c>
      <c r="D1356" s="78">
        <v>205.26</v>
      </c>
      <c r="E1356" s="78">
        <f t="shared" si="197"/>
        <v>410.52</v>
      </c>
      <c r="F1356" s="78">
        <f t="shared" si="198"/>
        <v>468.81383999999991</v>
      </c>
      <c r="G1356" s="97" t="s">
        <v>210</v>
      </c>
    </row>
    <row r="1357" spans="1:7">
      <c r="A1357" s="94">
        <v>15</v>
      </c>
      <c r="B1357" s="114" t="s">
        <v>215</v>
      </c>
      <c r="C1357" s="115">
        <v>1</v>
      </c>
      <c r="D1357" s="78">
        <v>1626</v>
      </c>
      <c r="E1357" s="78">
        <f t="shared" si="197"/>
        <v>1626</v>
      </c>
      <c r="F1357" s="78">
        <f t="shared" si="198"/>
        <v>1856.8919999999998</v>
      </c>
      <c r="G1357" s="97" t="s">
        <v>216</v>
      </c>
    </row>
    <row r="1358" spans="1:7">
      <c r="A1358" s="94">
        <v>16</v>
      </c>
      <c r="B1358" s="114" t="s">
        <v>217</v>
      </c>
      <c r="C1358" s="115">
        <v>2</v>
      </c>
      <c r="D1358" s="78">
        <v>183</v>
      </c>
      <c r="E1358" s="78">
        <f t="shared" si="197"/>
        <v>366</v>
      </c>
      <c r="F1358" s="78">
        <f t="shared" si="198"/>
        <v>417.97199999999998</v>
      </c>
      <c r="G1358" s="97" t="s">
        <v>218</v>
      </c>
    </row>
    <row r="1359" spans="1:7">
      <c r="A1359" s="94">
        <v>17</v>
      </c>
      <c r="B1359" s="114" t="s">
        <v>224</v>
      </c>
      <c r="C1359" s="115">
        <v>3</v>
      </c>
      <c r="D1359" s="78">
        <v>183</v>
      </c>
      <c r="E1359" s="78">
        <f t="shared" si="197"/>
        <v>549</v>
      </c>
      <c r="F1359" s="78">
        <f t="shared" si="198"/>
        <v>626.95799999999997</v>
      </c>
      <c r="G1359" s="97" t="s">
        <v>225</v>
      </c>
    </row>
    <row r="1360" spans="1:7">
      <c r="A1360" s="94">
        <v>18</v>
      </c>
      <c r="B1360" s="116" t="s">
        <v>480</v>
      </c>
      <c r="C1360" s="117">
        <v>1</v>
      </c>
      <c r="D1360" s="87">
        <v>9483.0400000000009</v>
      </c>
      <c r="E1360" s="87">
        <f t="shared" si="197"/>
        <v>9483.0400000000009</v>
      </c>
      <c r="F1360" s="87">
        <f t="shared" si="198"/>
        <v>10829.63168</v>
      </c>
      <c r="G1360" s="98" t="s">
        <v>481</v>
      </c>
    </row>
    <row r="1361" spans="1:8">
      <c r="A1361" s="93"/>
      <c r="B1361" s="80" t="s">
        <v>489</v>
      </c>
      <c r="C1361" s="81"/>
      <c r="D1361" s="82" t="s">
        <v>228</v>
      </c>
      <c r="E1361" s="83">
        <f>SUM(E1362:E1386)</f>
        <v>77633.75</v>
      </c>
      <c r="F1361" s="83">
        <f t="shared" ref="F1361:H1361" si="199">SUM(F1362:F1386)</f>
        <v>88657.742499999978</v>
      </c>
      <c r="G1361" s="83">
        <f t="shared" si="199"/>
        <v>0</v>
      </c>
      <c r="H1361" s="83">
        <f t="shared" si="199"/>
        <v>0</v>
      </c>
    </row>
    <row r="1362" spans="1:8">
      <c r="A1362" s="94">
        <v>1</v>
      </c>
      <c r="B1362" s="114" t="s">
        <v>468</v>
      </c>
      <c r="C1362" s="115">
        <v>1</v>
      </c>
      <c r="D1362" s="78">
        <v>16159.12</v>
      </c>
      <c r="E1362" s="78">
        <f t="shared" ref="E1362:E1386" si="200">(C1362*D1362)</f>
        <v>16159.12</v>
      </c>
      <c r="F1362" s="78">
        <f t="shared" ref="F1362:F1386" si="201">(E1362*1.142)</f>
        <v>18453.715039999999</v>
      </c>
      <c r="G1362" s="97" t="s">
        <v>469</v>
      </c>
    </row>
    <row r="1363" spans="1:8">
      <c r="A1363" s="94">
        <v>2</v>
      </c>
      <c r="B1363" s="114" t="s">
        <v>371</v>
      </c>
      <c r="C1363" s="115">
        <v>1</v>
      </c>
      <c r="D1363" s="78">
        <v>541.65</v>
      </c>
      <c r="E1363" s="78">
        <f t="shared" si="200"/>
        <v>541.65</v>
      </c>
      <c r="F1363" s="78">
        <f t="shared" si="201"/>
        <v>618.56429999999989</v>
      </c>
      <c r="G1363" s="97" t="s">
        <v>372</v>
      </c>
    </row>
    <row r="1364" spans="1:8">
      <c r="A1364" s="94">
        <v>3</v>
      </c>
      <c r="B1364" s="114" t="s">
        <v>470</v>
      </c>
      <c r="C1364" s="115">
        <v>1</v>
      </c>
      <c r="D1364" s="78">
        <v>2469.63</v>
      </c>
      <c r="E1364" s="78">
        <f t="shared" si="200"/>
        <v>2469.63</v>
      </c>
      <c r="F1364" s="78">
        <f t="shared" si="201"/>
        <v>2820.3174599999998</v>
      </c>
      <c r="G1364" s="97" t="s">
        <v>471</v>
      </c>
    </row>
    <row r="1365" spans="1:8">
      <c r="A1365" s="94">
        <v>4</v>
      </c>
      <c r="B1365" s="114" t="s">
        <v>472</v>
      </c>
      <c r="C1365" s="115">
        <v>1</v>
      </c>
      <c r="D1365" s="78">
        <v>2032.53</v>
      </c>
      <c r="E1365" s="78">
        <f t="shared" si="200"/>
        <v>2032.53</v>
      </c>
      <c r="F1365" s="78">
        <f t="shared" si="201"/>
        <v>2321.1492599999997</v>
      </c>
      <c r="G1365" s="97" t="s">
        <v>473</v>
      </c>
    </row>
    <row r="1366" spans="1:8">
      <c r="A1366" s="94">
        <v>5</v>
      </c>
      <c r="B1366" s="114" t="s">
        <v>474</v>
      </c>
      <c r="C1366" s="115">
        <v>1</v>
      </c>
      <c r="D1366" s="78">
        <v>500.16</v>
      </c>
      <c r="E1366" s="78">
        <f t="shared" si="200"/>
        <v>500.16</v>
      </c>
      <c r="F1366" s="78">
        <f t="shared" si="201"/>
        <v>571.18272000000002</v>
      </c>
      <c r="G1366" s="97" t="s">
        <v>475</v>
      </c>
    </row>
    <row r="1367" spans="1:8">
      <c r="A1367" s="94">
        <v>6</v>
      </c>
      <c r="B1367" s="114" t="s">
        <v>476</v>
      </c>
      <c r="C1367" s="115">
        <v>1</v>
      </c>
      <c r="D1367" s="78">
        <v>18798</v>
      </c>
      <c r="E1367" s="78">
        <f t="shared" si="200"/>
        <v>18798</v>
      </c>
      <c r="F1367" s="78">
        <f t="shared" si="201"/>
        <v>21467.315999999999</v>
      </c>
      <c r="G1367" s="97" t="s">
        <v>477</v>
      </c>
    </row>
    <row r="1368" spans="1:8">
      <c r="A1368" s="94">
        <v>7</v>
      </c>
      <c r="B1368" s="114" t="s">
        <v>937</v>
      </c>
      <c r="C1368" s="115">
        <v>1</v>
      </c>
      <c r="D1368" s="78">
        <v>1500</v>
      </c>
      <c r="E1368" s="78">
        <f t="shared" si="200"/>
        <v>1500</v>
      </c>
      <c r="F1368" s="78">
        <f t="shared" si="201"/>
        <v>1712.9999999999998</v>
      </c>
      <c r="G1368" s="97"/>
    </row>
    <row r="1369" spans="1:8">
      <c r="A1369" s="94">
        <v>8</v>
      </c>
      <c r="B1369" s="114" t="s">
        <v>953</v>
      </c>
      <c r="C1369" s="115">
        <v>1</v>
      </c>
      <c r="D1369" s="78">
        <v>1410</v>
      </c>
      <c r="E1369" s="78">
        <f t="shared" si="200"/>
        <v>1410</v>
      </c>
      <c r="F1369" s="78">
        <f t="shared" si="201"/>
        <v>1610.2199999999998</v>
      </c>
      <c r="G1369" s="97"/>
    </row>
    <row r="1370" spans="1:8">
      <c r="A1370" s="94">
        <v>9</v>
      </c>
      <c r="B1370" s="114" t="s">
        <v>478</v>
      </c>
      <c r="C1370" s="115">
        <v>1</v>
      </c>
      <c r="D1370" s="78">
        <v>4361.93</v>
      </c>
      <c r="E1370" s="78">
        <f t="shared" si="200"/>
        <v>4361.93</v>
      </c>
      <c r="F1370" s="78">
        <f t="shared" si="201"/>
        <v>4981.3240599999999</v>
      </c>
      <c r="G1370" s="97" t="s">
        <v>479</v>
      </c>
    </row>
    <row r="1371" spans="1:8">
      <c r="A1371" s="94">
        <v>10</v>
      </c>
      <c r="B1371" s="114" t="s">
        <v>480</v>
      </c>
      <c r="C1371" s="115">
        <v>1</v>
      </c>
      <c r="D1371" s="78">
        <v>9483.0400000000009</v>
      </c>
      <c r="E1371" s="78">
        <f t="shared" si="200"/>
        <v>9483.0400000000009</v>
      </c>
      <c r="F1371" s="78">
        <f t="shared" si="201"/>
        <v>10829.63168</v>
      </c>
      <c r="G1371" s="97" t="s">
        <v>481</v>
      </c>
    </row>
    <row r="1372" spans="1:8">
      <c r="A1372" s="94">
        <v>11</v>
      </c>
      <c r="B1372" s="114" t="s">
        <v>269</v>
      </c>
      <c r="C1372" s="115">
        <v>6</v>
      </c>
      <c r="D1372" s="78">
        <v>233.73</v>
      </c>
      <c r="E1372" s="78">
        <f t="shared" si="200"/>
        <v>1402.3799999999999</v>
      </c>
      <c r="F1372" s="78">
        <f t="shared" si="201"/>
        <v>1601.5179599999997</v>
      </c>
      <c r="G1372" s="97" t="s">
        <v>270</v>
      </c>
    </row>
    <row r="1373" spans="1:8">
      <c r="A1373" s="94">
        <v>12</v>
      </c>
      <c r="B1373" s="114" t="s">
        <v>271</v>
      </c>
      <c r="C1373" s="115">
        <v>3</v>
      </c>
      <c r="D1373" s="78">
        <v>125.11</v>
      </c>
      <c r="E1373" s="78">
        <f t="shared" si="200"/>
        <v>375.33</v>
      </c>
      <c r="F1373" s="78">
        <f t="shared" si="201"/>
        <v>428.62685999999997</v>
      </c>
      <c r="G1373" s="97" t="s">
        <v>272</v>
      </c>
    </row>
    <row r="1374" spans="1:8">
      <c r="A1374" s="94">
        <v>13</v>
      </c>
      <c r="B1374" s="114" t="s">
        <v>287</v>
      </c>
      <c r="C1374" s="115">
        <v>3</v>
      </c>
      <c r="D1374" s="78">
        <v>138.13999999999999</v>
      </c>
      <c r="E1374" s="78">
        <f t="shared" si="200"/>
        <v>414.41999999999996</v>
      </c>
      <c r="F1374" s="78">
        <f t="shared" si="201"/>
        <v>473.26763999999991</v>
      </c>
      <c r="G1374" s="97" t="s">
        <v>288</v>
      </c>
    </row>
    <row r="1375" spans="1:8">
      <c r="A1375" s="94">
        <v>14</v>
      </c>
      <c r="B1375" s="114" t="s">
        <v>211</v>
      </c>
      <c r="C1375" s="115">
        <v>5</v>
      </c>
      <c r="D1375" s="78">
        <v>103.2</v>
      </c>
      <c r="E1375" s="78">
        <f t="shared" si="200"/>
        <v>516</v>
      </c>
      <c r="F1375" s="78">
        <f t="shared" si="201"/>
        <v>589.27199999999993</v>
      </c>
      <c r="G1375" s="97" t="s">
        <v>212</v>
      </c>
    </row>
    <row r="1376" spans="1:8">
      <c r="A1376" s="94">
        <v>15</v>
      </c>
      <c r="B1376" s="114" t="s">
        <v>209</v>
      </c>
      <c r="C1376" s="115">
        <v>5</v>
      </c>
      <c r="D1376" s="78">
        <v>205.26</v>
      </c>
      <c r="E1376" s="78">
        <f t="shared" si="200"/>
        <v>1026.3</v>
      </c>
      <c r="F1376" s="78">
        <f t="shared" si="201"/>
        <v>1172.0346</v>
      </c>
      <c r="G1376" s="97" t="s">
        <v>210</v>
      </c>
    </row>
    <row r="1377" spans="1:8">
      <c r="A1377" s="94">
        <v>16</v>
      </c>
      <c r="B1377" s="114" t="s">
        <v>221</v>
      </c>
      <c r="C1377" s="115">
        <v>1</v>
      </c>
      <c r="D1377" s="78">
        <v>84.96</v>
      </c>
      <c r="E1377" s="78">
        <f t="shared" si="200"/>
        <v>84.96</v>
      </c>
      <c r="F1377" s="78">
        <f t="shared" si="201"/>
        <v>97.024319999999989</v>
      </c>
      <c r="G1377" s="97" t="s">
        <v>222</v>
      </c>
    </row>
    <row r="1378" spans="1:8">
      <c r="A1378" s="94">
        <v>17</v>
      </c>
      <c r="B1378" s="114" t="s">
        <v>205</v>
      </c>
      <c r="C1378" s="115">
        <v>8</v>
      </c>
      <c r="D1378" s="78">
        <v>26.53</v>
      </c>
      <c r="E1378" s="78">
        <f t="shared" si="200"/>
        <v>212.24</v>
      </c>
      <c r="F1378" s="78">
        <f t="shared" si="201"/>
        <v>242.37807999999998</v>
      </c>
      <c r="G1378" s="97" t="s">
        <v>206</v>
      </c>
    </row>
    <row r="1379" spans="1:8">
      <c r="A1379" s="94">
        <v>18</v>
      </c>
      <c r="B1379" s="114" t="s">
        <v>482</v>
      </c>
      <c r="C1379" s="115">
        <v>3</v>
      </c>
      <c r="D1379" s="78">
        <v>1281</v>
      </c>
      <c r="E1379" s="78">
        <f t="shared" si="200"/>
        <v>3843</v>
      </c>
      <c r="F1379" s="78">
        <f t="shared" si="201"/>
        <v>4388.7059999999992</v>
      </c>
      <c r="G1379" s="97" t="s">
        <v>483</v>
      </c>
    </row>
    <row r="1380" spans="1:8">
      <c r="A1380" s="94">
        <v>19</v>
      </c>
      <c r="B1380" s="114" t="s">
        <v>353</v>
      </c>
      <c r="C1380" s="115">
        <v>1</v>
      </c>
      <c r="D1380" s="78">
        <v>954</v>
      </c>
      <c r="E1380" s="78">
        <f t="shared" si="200"/>
        <v>954</v>
      </c>
      <c r="F1380" s="78">
        <f t="shared" si="201"/>
        <v>1089.4679999999998</v>
      </c>
      <c r="G1380" s="97" t="s">
        <v>354</v>
      </c>
    </row>
    <row r="1381" spans="1:8">
      <c r="A1381" s="94">
        <v>20</v>
      </c>
      <c r="B1381" s="114" t="s">
        <v>355</v>
      </c>
      <c r="C1381" s="115">
        <v>1</v>
      </c>
      <c r="D1381" s="78">
        <v>297.56</v>
      </c>
      <c r="E1381" s="78">
        <f t="shared" si="200"/>
        <v>297.56</v>
      </c>
      <c r="F1381" s="78">
        <f t="shared" si="201"/>
        <v>339.81351999999998</v>
      </c>
      <c r="G1381" s="97" t="s">
        <v>356</v>
      </c>
    </row>
    <row r="1382" spans="1:8">
      <c r="A1382" s="94">
        <v>21</v>
      </c>
      <c r="B1382" s="114" t="s">
        <v>334</v>
      </c>
      <c r="C1382" s="115">
        <v>1</v>
      </c>
      <c r="D1382" s="78">
        <v>8032.5</v>
      </c>
      <c r="E1382" s="78">
        <f t="shared" si="200"/>
        <v>8032.5</v>
      </c>
      <c r="F1382" s="78">
        <f t="shared" si="201"/>
        <v>9173.1149999999998</v>
      </c>
      <c r="G1382" s="97" t="s">
        <v>335</v>
      </c>
    </row>
    <row r="1383" spans="1:8">
      <c r="A1383" s="94">
        <v>22</v>
      </c>
      <c r="B1383" s="114" t="s">
        <v>215</v>
      </c>
      <c r="C1383" s="115">
        <v>1</v>
      </c>
      <c r="D1383" s="78">
        <v>1626</v>
      </c>
      <c r="E1383" s="78">
        <f t="shared" si="200"/>
        <v>1626</v>
      </c>
      <c r="F1383" s="78">
        <f t="shared" si="201"/>
        <v>1856.8919999999998</v>
      </c>
      <c r="G1383" s="97" t="s">
        <v>216</v>
      </c>
    </row>
    <row r="1384" spans="1:8">
      <c r="A1384" s="94">
        <v>23</v>
      </c>
      <c r="B1384" s="114" t="s">
        <v>217</v>
      </c>
      <c r="C1384" s="115">
        <v>2</v>
      </c>
      <c r="D1384" s="78">
        <v>183</v>
      </c>
      <c r="E1384" s="78">
        <f t="shared" si="200"/>
        <v>366</v>
      </c>
      <c r="F1384" s="78">
        <f t="shared" si="201"/>
        <v>417.97199999999998</v>
      </c>
      <c r="G1384" s="97" t="s">
        <v>218</v>
      </c>
    </row>
    <row r="1385" spans="1:8">
      <c r="A1385" s="94">
        <v>24</v>
      </c>
      <c r="B1385" s="114" t="s">
        <v>224</v>
      </c>
      <c r="C1385" s="115">
        <v>5</v>
      </c>
      <c r="D1385" s="78">
        <v>183</v>
      </c>
      <c r="E1385" s="78">
        <f t="shared" si="200"/>
        <v>915</v>
      </c>
      <c r="F1385" s="78">
        <f t="shared" si="201"/>
        <v>1044.9299999999998</v>
      </c>
      <c r="G1385" s="97" t="s">
        <v>225</v>
      </c>
    </row>
    <row r="1386" spans="1:8">
      <c r="A1386" s="94">
        <v>25</v>
      </c>
      <c r="B1386" s="116" t="s">
        <v>226</v>
      </c>
      <c r="C1386" s="117">
        <v>1</v>
      </c>
      <c r="D1386" s="87">
        <v>312</v>
      </c>
      <c r="E1386" s="87">
        <f t="shared" si="200"/>
        <v>312</v>
      </c>
      <c r="F1386" s="87">
        <f t="shared" si="201"/>
        <v>356.30399999999997</v>
      </c>
      <c r="G1386" s="98" t="s">
        <v>227</v>
      </c>
    </row>
    <row r="1387" spans="1:8">
      <c r="A1387" s="93"/>
      <c r="B1387" s="80" t="s">
        <v>490</v>
      </c>
      <c r="C1387" s="81"/>
      <c r="D1387" s="82" t="s">
        <v>228</v>
      </c>
      <c r="E1387" s="83">
        <f>SUM(E1388:E1408)</f>
        <v>65944.46798999999</v>
      </c>
      <c r="F1387" s="83">
        <f t="shared" ref="F1387:H1387" si="202">SUM(F1388:F1408)</f>
        <v>75308.582444579981</v>
      </c>
      <c r="G1387" s="83">
        <f t="shared" si="202"/>
        <v>0</v>
      </c>
      <c r="H1387" s="83">
        <f t="shared" si="202"/>
        <v>0</v>
      </c>
    </row>
    <row r="1388" spans="1:8">
      <c r="A1388" s="94">
        <v>1</v>
      </c>
      <c r="B1388" s="114" t="s">
        <v>926</v>
      </c>
      <c r="C1388" s="115">
        <v>1</v>
      </c>
      <c r="D1388" s="78">
        <v>11544.900670000001</v>
      </c>
      <c r="E1388" s="78">
        <f t="shared" ref="E1388:E1408" si="203">(C1388*D1388)</f>
        <v>11544.900670000001</v>
      </c>
      <c r="F1388" s="78">
        <f t="shared" ref="F1388:F1408" si="204">(E1388*1.142)</f>
        <v>13184.27656514</v>
      </c>
      <c r="G1388" s="97" t="s">
        <v>458</v>
      </c>
    </row>
    <row r="1389" spans="1:8">
      <c r="A1389" s="94">
        <v>2</v>
      </c>
      <c r="B1389" s="114" t="s">
        <v>371</v>
      </c>
      <c r="C1389" s="115">
        <v>1</v>
      </c>
      <c r="D1389" s="78">
        <v>541.65</v>
      </c>
      <c r="E1389" s="78">
        <f t="shared" si="203"/>
        <v>541.65</v>
      </c>
      <c r="F1389" s="78">
        <f t="shared" si="204"/>
        <v>618.56429999999989</v>
      </c>
      <c r="G1389" s="97" t="s">
        <v>372</v>
      </c>
    </row>
    <row r="1390" spans="1:8">
      <c r="A1390" s="94">
        <v>3</v>
      </c>
      <c r="B1390" s="114" t="s">
        <v>373</v>
      </c>
      <c r="C1390" s="115">
        <v>1</v>
      </c>
      <c r="D1390" s="78">
        <v>2544.20732</v>
      </c>
      <c r="E1390" s="78">
        <f t="shared" si="203"/>
        <v>2544.20732</v>
      </c>
      <c r="F1390" s="78">
        <f t="shared" si="204"/>
        <v>2905.4847594399998</v>
      </c>
      <c r="G1390" s="97" t="s">
        <v>981</v>
      </c>
    </row>
    <row r="1391" spans="1:8">
      <c r="A1391" s="94">
        <v>4</v>
      </c>
      <c r="B1391" s="114" t="s">
        <v>258</v>
      </c>
      <c r="C1391" s="115">
        <v>1</v>
      </c>
      <c r="D1391" s="78">
        <v>1740</v>
      </c>
      <c r="E1391" s="78">
        <f t="shared" si="203"/>
        <v>1740</v>
      </c>
      <c r="F1391" s="78">
        <f t="shared" si="204"/>
        <v>1987.08</v>
      </c>
      <c r="G1391" s="97" t="s">
        <v>259</v>
      </c>
    </row>
    <row r="1392" spans="1:8">
      <c r="A1392" s="94">
        <v>5</v>
      </c>
      <c r="B1392" s="114" t="s">
        <v>260</v>
      </c>
      <c r="C1392" s="115">
        <v>1</v>
      </c>
      <c r="D1392" s="78">
        <v>497.28</v>
      </c>
      <c r="E1392" s="78">
        <f t="shared" si="203"/>
        <v>497.28</v>
      </c>
      <c r="F1392" s="78">
        <f t="shared" si="204"/>
        <v>567.89375999999993</v>
      </c>
      <c r="G1392" s="97" t="s">
        <v>261</v>
      </c>
    </row>
    <row r="1393" spans="1:7">
      <c r="A1393" s="94">
        <v>6</v>
      </c>
      <c r="B1393" s="114" t="s">
        <v>330</v>
      </c>
      <c r="C1393" s="115">
        <v>1</v>
      </c>
      <c r="D1393" s="78">
        <v>11287.41</v>
      </c>
      <c r="E1393" s="78">
        <f t="shared" si="203"/>
        <v>11287.41</v>
      </c>
      <c r="F1393" s="78">
        <f t="shared" si="204"/>
        <v>12890.22222</v>
      </c>
      <c r="G1393" s="97" t="s">
        <v>331</v>
      </c>
    </row>
    <row r="1394" spans="1:7">
      <c r="A1394" s="94">
        <v>7</v>
      </c>
      <c r="B1394" s="114" t="s">
        <v>937</v>
      </c>
      <c r="C1394" s="115">
        <v>1</v>
      </c>
      <c r="D1394" s="78">
        <v>1500</v>
      </c>
      <c r="E1394" s="78">
        <f t="shared" ref="E1394" si="205">(C1394*D1394)</f>
        <v>1500</v>
      </c>
      <c r="F1394" s="78">
        <f t="shared" si="204"/>
        <v>1712.9999999999998</v>
      </c>
      <c r="G1394" s="97"/>
    </row>
    <row r="1395" spans="1:7">
      <c r="A1395" s="94">
        <v>8</v>
      </c>
      <c r="B1395" s="114" t="s">
        <v>267</v>
      </c>
      <c r="C1395" s="115">
        <v>1</v>
      </c>
      <c r="D1395" s="78">
        <v>1386.64</v>
      </c>
      <c r="E1395" s="78">
        <f t="shared" si="203"/>
        <v>1386.64</v>
      </c>
      <c r="F1395" s="78">
        <f t="shared" si="204"/>
        <v>1583.54288</v>
      </c>
      <c r="G1395" s="97" t="s">
        <v>268</v>
      </c>
    </row>
    <row r="1396" spans="1:7">
      <c r="A1396" s="94">
        <v>9</v>
      </c>
      <c r="B1396" s="114" t="s">
        <v>289</v>
      </c>
      <c r="C1396" s="115">
        <v>1</v>
      </c>
      <c r="D1396" s="78">
        <v>1968.52</v>
      </c>
      <c r="E1396" s="78">
        <f t="shared" si="203"/>
        <v>1968.52</v>
      </c>
      <c r="F1396" s="78">
        <f t="shared" si="204"/>
        <v>2248.0498399999997</v>
      </c>
      <c r="G1396" s="97" t="s">
        <v>290</v>
      </c>
    </row>
    <row r="1397" spans="1:7">
      <c r="A1397" s="94">
        <v>10</v>
      </c>
      <c r="B1397" s="114" t="s">
        <v>211</v>
      </c>
      <c r="C1397" s="115">
        <v>5</v>
      </c>
      <c r="D1397" s="78">
        <v>103.2</v>
      </c>
      <c r="E1397" s="78">
        <f t="shared" si="203"/>
        <v>516</v>
      </c>
      <c r="F1397" s="78">
        <f t="shared" si="204"/>
        <v>589.27199999999993</v>
      </c>
      <c r="G1397" s="97" t="s">
        <v>212</v>
      </c>
    </row>
    <row r="1398" spans="1:7">
      <c r="A1398" s="94">
        <v>11</v>
      </c>
      <c r="B1398" s="114" t="s">
        <v>209</v>
      </c>
      <c r="C1398" s="115">
        <v>5</v>
      </c>
      <c r="D1398" s="78">
        <v>205.26</v>
      </c>
      <c r="E1398" s="78">
        <f t="shared" si="203"/>
        <v>1026.3</v>
      </c>
      <c r="F1398" s="78">
        <f t="shared" si="204"/>
        <v>1172.0346</v>
      </c>
      <c r="G1398" s="97" t="s">
        <v>210</v>
      </c>
    </row>
    <row r="1399" spans="1:7">
      <c r="A1399" s="94">
        <v>12</v>
      </c>
      <c r="B1399" s="114" t="s">
        <v>215</v>
      </c>
      <c r="C1399" s="115">
        <v>2</v>
      </c>
      <c r="D1399" s="78">
        <v>1626</v>
      </c>
      <c r="E1399" s="78">
        <f t="shared" si="203"/>
        <v>3252</v>
      </c>
      <c r="F1399" s="78">
        <f t="shared" si="204"/>
        <v>3713.7839999999997</v>
      </c>
      <c r="G1399" s="97" t="s">
        <v>216</v>
      </c>
    </row>
    <row r="1400" spans="1:7">
      <c r="A1400" s="94">
        <v>13</v>
      </c>
      <c r="B1400" s="114" t="s">
        <v>269</v>
      </c>
      <c r="C1400" s="115">
        <v>8</v>
      </c>
      <c r="D1400" s="78">
        <v>233.73</v>
      </c>
      <c r="E1400" s="78">
        <f t="shared" si="203"/>
        <v>1869.84</v>
      </c>
      <c r="F1400" s="78">
        <f t="shared" si="204"/>
        <v>2135.3572799999997</v>
      </c>
      <c r="G1400" s="97" t="s">
        <v>270</v>
      </c>
    </row>
    <row r="1401" spans="1:7">
      <c r="A1401" s="94">
        <v>14</v>
      </c>
      <c r="B1401" s="114" t="s">
        <v>271</v>
      </c>
      <c r="C1401" s="115">
        <v>5</v>
      </c>
      <c r="D1401" s="78">
        <v>125.11</v>
      </c>
      <c r="E1401" s="78">
        <f t="shared" si="203"/>
        <v>625.54999999999995</v>
      </c>
      <c r="F1401" s="78">
        <f t="shared" si="204"/>
        <v>714.3780999999999</v>
      </c>
      <c r="G1401" s="97" t="s">
        <v>272</v>
      </c>
    </row>
    <row r="1402" spans="1:7">
      <c r="A1402" s="94">
        <v>15</v>
      </c>
      <c r="B1402" s="114" t="s">
        <v>224</v>
      </c>
      <c r="C1402" s="115">
        <v>4</v>
      </c>
      <c r="D1402" s="78">
        <v>183</v>
      </c>
      <c r="E1402" s="78">
        <f t="shared" si="203"/>
        <v>732</v>
      </c>
      <c r="F1402" s="78">
        <f t="shared" si="204"/>
        <v>835.94399999999996</v>
      </c>
      <c r="G1402" s="97" t="s">
        <v>225</v>
      </c>
    </row>
    <row r="1403" spans="1:7">
      <c r="A1403" s="94">
        <v>16</v>
      </c>
      <c r="B1403" s="114" t="s">
        <v>287</v>
      </c>
      <c r="C1403" s="115">
        <v>3</v>
      </c>
      <c r="D1403" s="78">
        <v>138.13999999999999</v>
      </c>
      <c r="E1403" s="78">
        <f t="shared" si="203"/>
        <v>414.41999999999996</v>
      </c>
      <c r="F1403" s="78">
        <f t="shared" si="204"/>
        <v>473.26763999999991</v>
      </c>
      <c r="G1403" s="97" t="s">
        <v>288</v>
      </c>
    </row>
    <row r="1404" spans="1:7">
      <c r="A1404" s="94">
        <v>17</v>
      </c>
      <c r="B1404" s="114" t="s">
        <v>334</v>
      </c>
      <c r="C1404" s="115">
        <v>1</v>
      </c>
      <c r="D1404" s="78">
        <v>8032.5</v>
      </c>
      <c r="E1404" s="78">
        <f t="shared" si="203"/>
        <v>8032.5</v>
      </c>
      <c r="F1404" s="78">
        <f t="shared" si="204"/>
        <v>9173.1149999999998</v>
      </c>
      <c r="G1404" s="97" t="s">
        <v>335</v>
      </c>
    </row>
    <row r="1405" spans="1:7">
      <c r="A1405" s="94">
        <v>18</v>
      </c>
      <c r="B1405" s="114" t="s">
        <v>221</v>
      </c>
      <c r="C1405" s="115">
        <v>1</v>
      </c>
      <c r="D1405" s="78">
        <v>84.96</v>
      </c>
      <c r="E1405" s="78">
        <f t="shared" si="203"/>
        <v>84.96</v>
      </c>
      <c r="F1405" s="78">
        <f t="shared" si="204"/>
        <v>97.024319999999989</v>
      </c>
      <c r="G1405" s="97" t="s">
        <v>222</v>
      </c>
    </row>
    <row r="1406" spans="1:7">
      <c r="A1406" s="94">
        <v>19</v>
      </c>
      <c r="B1406" s="114" t="s">
        <v>205</v>
      </c>
      <c r="C1406" s="115">
        <v>8</v>
      </c>
      <c r="D1406" s="78">
        <v>26.53</v>
      </c>
      <c r="E1406" s="78">
        <f t="shared" si="203"/>
        <v>212.24</v>
      </c>
      <c r="F1406" s="78">
        <f t="shared" si="204"/>
        <v>242.37807999999998</v>
      </c>
      <c r="G1406" s="97" t="s">
        <v>206</v>
      </c>
    </row>
    <row r="1407" spans="1:7">
      <c r="A1407" s="94">
        <v>20</v>
      </c>
      <c r="B1407" s="114" t="s">
        <v>332</v>
      </c>
      <c r="C1407" s="115">
        <v>3</v>
      </c>
      <c r="D1407" s="78">
        <v>1824</v>
      </c>
      <c r="E1407" s="78">
        <f t="shared" si="203"/>
        <v>5472</v>
      </c>
      <c r="F1407" s="78">
        <f t="shared" si="204"/>
        <v>6249.0239999999994</v>
      </c>
      <c r="G1407" s="97" t="s">
        <v>333</v>
      </c>
    </row>
    <row r="1408" spans="1:7">
      <c r="A1408" s="94">
        <v>21</v>
      </c>
      <c r="B1408" s="116" t="s">
        <v>291</v>
      </c>
      <c r="C1408" s="117">
        <v>1</v>
      </c>
      <c r="D1408" s="78">
        <v>10696.05</v>
      </c>
      <c r="E1408" s="87">
        <f t="shared" si="203"/>
        <v>10696.05</v>
      </c>
      <c r="F1408" s="87">
        <f t="shared" si="204"/>
        <v>12214.889099999999</v>
      </c>
      <c r="G1408" s="97" t="s">
        <v>204</v>
      </c>
    </row>
    <row r="1409" spans="1:8">
      <c r="A1409" s="93"/>
      <c r="B1409" s="80" t="s">
        <v>491</v>
      </c>
      <c r="C1409" s="81"/>
      <c r="D1409" s="82" t="s">
        <v>228</v>
      </c>
      <c r="E1409" s="83">
        <f>SUM(E1410:E1419)</f>
        <v>45780.783029999999</v>
      </c>
      <c r="F1409" s="83">
        <f t="shared" ref="F1409:H1409" si="206">SUM(F1410:F1419)</f>
        <v>52281.654220259989</v>
      </c>
      <c r="G1409" s="83">
        <f t="shared" si="206"/>
        <v>0</v>
      </c>
      <c r="H1409" s="83">
        <f t="shared" si="206"/>
        <v>0</v>
      </c>
    </row>
    <row r="1410" spans="1:8">
      <c r="A1410" s="94">
        <v>1</v>
      </c>
      <c r="B1410" s="114" t="s">
        <v>933</v>
      </c>
      <c r="C1410" s="115">
        <v>1</v>
      </c>
      <c r="D1410" s="78">
        <v>3959.1430300000002</v>
      </c>
      <c r="E1410" s="78">
        <f t="shared" ref="E1410:E1419" si="207">(C1410*D1410)</f>
        <v>3959.1430300000002</v>
      </c>
      <c r="F1410" s="78">
        <f t="shared" ref="F1410:F1419" si="208">(E1410*1.142)</f>
        <v>4521.3413402599999</v>
      </c>
      <c r="G1410" s="97"/>
    </row>
    <row r="1411" spans="1:8">
      <c r="A1411" s="94">
        <v>2</v>
      </c>
      <c r="B1411" s="114" t="s">
        <v>492</v>
      </c>
      <c r="C1411" s="115">
        <v>2</v>
      </c>
      <c r="D1411" s="78">
        <v>840</v>
      </c>
      <c r="E1411" s="78">
        <f t="shared" si="207"/>
        <v>1680</v>
      </c>
      <c r="F1411" s="78">
        <f t="shared" si="208"/>
        <v>1918.56</v>
      </c>
      <c r="G1411" s="97" t="s">
        <v>493</v>
      </c>
    </row>
    <row r="1412" spans="1:8">
      <c r="A1412" s="94">
        <v>3</v>
      </c>
      <c r="B1412" s="114" t="s">
        <v>957</v>
      </c>
      <c r="C1412" s="115">
        <v>2</v>
      </c>
      <c r="D1412" s="78">
        <v>528</v>
      </c>
      <c r="E1412" s="78">
        <f t="shared" ref="E1412" si="209">(C1412*D1412)</f>
        <v>1056</v>
      </c>
      <c r="F1412" s="78">
        <f t="shared" si="208"/>
        <v>1205.952</v>
      </c>
      <c r="G1412" s="97"/>
    </row>
    <row r="1413" spans="1:8">
      <c r="A1413" s="94">
        <v>4</v>
      </c>
      <c r="B1413" s="114" t="s">
        <v>211</v>
      </c>
      <c r="C1413" s="115">
        <v>3</v>
      </c>
      <c r="D1413" s="78">
        <v>103.2</v>
      </c>
      <c r="E1413" s="78">
        <f t="shared" si="207"/>
        <v>309.60000000000002</v>
      </c>
      <c r="F1413" s="78">
        <f t="shared" si="208"/>
        <v>353.56319999999999</v>
      </c>
      <c r="G1413" s="97" t="s">
        <v>212</v>
      </c>
    </row>
    <row r="1414" spans="1:8">
      <c r="A1414" s="94">
        <v>5</v>
      </c>
      <c r="B1414" s="114" t="s">
        <v>209</v>
      </c>
      <c r="C1414" s="115">
        <v>3</v>
      </c>
      <c r="D1414" s="78">
        <v>205.26</v>
      </c>
      <c r="E1414" s="78">
        <f t="shared" si="207"/>
        <v>615.78</v>
      </c>
      <c r="F1414" s="78">
        <f t="shared" si="208"/>
        <v>703.22075999999993</v>
      </c>
      <c r="G1414" s="97" t="s">
        <v>210</v>
      </c>
    </row>
    <row r="1415" spans="1:8">
      <c r="A1415" s="94">
        <v>6</v>
      </c>
      <c r="B1415" s="114" t="s">
        <v>494</v>
      </c>
      <c r="C1415" s="115">
        <v>2</v>
      </c>
      <c r="D1415" s="78">
        <v>10620</v>
      </c>
      <c r="E1415" s="78">
        <f t="shared" si="207"/>
        <v>21240</v>
      </c>
      <c r="F1415" s="78">
        <f t="shared" si="208"/>
        <v>24256.079999999998</v>
      </c>
      <c r="G1415" s="97"/>
    </row>
    <row r="1416" spans="1:8">
      <c r="A1416" s="94">
        <v>7</v>
      </c>
      <c r="B1416" s="114" t="s">
        <v>221</v>
      </c>
      <c r="C1416" s="115">
        <v>1</v>
      </c>
      <c r="D1416" s="78">
        <v>84.96</v>
      </c>
      <c r="E1416" s="78">
        <f t="shared" si="207"/>
        <v>84.96</v>
      </c>
      <c r="F1416" s="78">
        <f t="shared" si="208"/>
        <v>97.024319999999989</v>
      </c>
      <c r="G1416" s="97" t="s">
        <v>222</v>
      </c>
    </row>
    <row r="1417" spans="1:8">
      <c r="A1417" s="94">
        <v>8</v>
      </c>
      <c r="B1417" s="114" t="s">
        <v>219</v>
      </c>
      <c r="C1417" s="115">
        <v>110</v>
      </c>
      <c r="D1417" s="78">
        <v>24.43</v>
      </c>
      <c r="E1417" s="78">
        <f t="shared" si="207"/>
        <v>2687.3</v>
      </c>
      <c r="F1417" s="78">
        <f t="shared" si="208"/>
        <v>3068.8966</v>
      </c>
      <c r="G1417" s="97" t="s">
        <v>220</v>
      </c>
    </row>
    <row r="1418" spans="1:8">
      <c r="A1418" s="94">
        <v>9</v>
      </c>
      <c r="B1418" s="114" t="s">
        <v>215</v>
      </c>
      <c r="C1418" s="115">
        <v>6</v>
      </c>
      <c r="D1418" s="78">
        <v>1626</v>
      </c>
      <c r="E1418" s="78">
        <f t="shared" si="207"/>
        <v>9756</v>
      </c>
      <c r="F1418" s="78">
        <f t="shared" si="208"/>
        <v>11141.351999999999</v>
      </c>
      <c r="G1418" s="97" t="s">
        <v>216</v>
      </c>
    </row>
    <row r="1419" spans="1:8">
      <c r="A1419" s="94">
        <v>10</v>
      </c>
      <c r="B1419" s="116" t="s">
        <v>217</v>
      </c>
      <c r="C1419" s="117">
        <v>24</v>
      </c>
      <c r="D1419" s="87">
        <v>183</v>
      </c>
      <c r="E1419" s="87">
        <f t="shared" si="207"/>
        <v>4392</v>
      </c>
      <c r="F1419" s="87">
        <f t="shared" si="208"/>
        <v>5015.6639999999998</v>
      </c>
      <c r="G1419" s="98" t="s">
        <v>218</v>
      </c>
    </row>
    <row r="1420" spans="1:8">
      <c r="A1420" s="93"/>
      <c r="B1420" s="80" t="s">
        <v>495</v>
      </c>
      <c r="C1420" s="81"/>
      <c r="D1420" s="82" t="s">
        <v>228</v>
      </c>
      <c r="E1420" s="83">
        <f>SUM(E1421:E1441)</f>
        <v>84289.901070000007</v>
      </c>
      <c r="F1420" s="83">
        <f t="shared" ref="F1420:H1420" si="210">SUM(F1421:F1441)</f>
        <v>96259.067021939991</v>
      </c>
      <c r="G1420" s="83">
        <f t="shared" si="210"/>
        <v>0</v>
      </c>
      <c r="H1420" s="83">
        <f t="shared" si="210"/>
        <v>0</v>
      </c>
    </row>
    <row r="1421" spans="1:8">
      <c r="A1421" s="94">
        <v>1</v>
      </c>
      <c r="B1421" s="114" t="s">
        <v>926</v>
      </c>
      <c r="C1421" s="115">
        <v>1</v>
      </c>
      <c r="D1421" s="78">
        <v>11544.900670000001</v>
      </c>
      <c r="E1421" s="78">
        <f t="shared" ref="E1421:E1441" si="211">(C1421*D1421)</f>
        <v>11544.900670000001</v>
      </c>
      <c r="F1421" s="78">
        <f t="shared" ref="F1421:F1441" si="212">(E1421*1.142)</f>
        <v>13184.27656514</v>
      </c>
      <c r="G1421" s="97" t="s">
        <v>458</v>
      </c>
    </row>
    <row r="1422" spans="1:8">
      <c r="A1422" s="94">
        <v>2</v>
      </c>
      <c r="B1422" s="114" t="s">
        <v>371</v>
      </c>
      <c r="C1422" s="115">
        <v>1</v>
      </c>
      <c r="D1422" s="78">
        <v>541.65</v>
      </c>
      <c r="E1422" s="78">
        <f t="shared" si="211"/>
        <v>541.65</v>
      </c>
      <c r="F1422" s="78">
        <f t="shared" si="212"/>
        <v>618.56429999999989</v>
      </c>
      <c r="G1422" s="97" t="s">
        <v>372</v>
      </c>
    </row>
    <row r="1423" spans="1:8">
      <c r="A1423" s="94">
        <v>3</v>
      </c>
      <c r="B1423" s="114" t="s">
        <v>496</v>
      </c>
      <c r="C1423" s="115">
        <v>1</v>
      </c>
      <c r="D1423" s="78">
        <v>5202.6404000000002</v>
      </c>
      <c r="E1423" s="78">
        <f t="shared" si="211"/>
        <v>5202.6404000000002</v>
      </c>
      <c r="F1423" s="78">
        <f t="shared" si="212"/>
        <v>5941.4153367999997</v>
      </c>
      <c r="G1423" s="97" t="s">
        <v>453</v>
      </c>
    </row>
    <row r="1424" spans="1:8">
      <c r="A1424" s="94">
        <v>4</v>
      </c>
      <c r="B1424" s="114" t="s">
        <v>258</v>
      </c>
      <c r="C1424" s="115">
        <v>1</v>
      </c>
      <c r="D1424" s="78">
        <v>1740</v>
      </c>
      <c r="E1424" s="78">
        <f t="shared" si="211"/>
        <v>1740</v>
      </c>
      <c r="F1424" s="78">
        <f t="shared" si="212"/>
        <v>1987.08</v>
      </c>
      <c r="G1424" s="97" t="s">
        <v>259</v>
      </c>
    </row>
    <row r="1425" spans="1:7">
      <c r="A1425" s="94">
        <v>5</v>
      </c>
      <c r="B1425" s="114" t="s">
        <v>260</v>
      </c>
      <c r="C1425" s="115">
        <v>1</v>
      </c>
      <c r="D1425" s="78">
        <v>497.28</v>
      </c>
      <c r="E1425" s="78">
        <f t="shared" si="211"/>
        <v>497.28</v>
      </c>
      <c r="F1425" s="78">
        <f t="shared" si="212"/>
        <v>567.89375999999993</v>
      </c>
      <c r="G1425" s="97" t="s">
        <v>261</v>
      </c>
    </row>
    <row r="1426" spans="1:7">
      <c r="A1426" s="94">
        <v>6</v>
      </c>
      <c r="B1426" s="114" t="s">
        <v>330</v>
      </c>
      <c r="C1426" s="115">
        <v>1</v>
      </c>
      <c r="D1426" s="78">
        <v>11287.41</v>
      </c>
      <c r="E1426" s="78">
        <f t="shared" si="211"/>
        <v>11287.41</v>
      </c>
      <c r="F1426" s="78">
        <f t="shared" si="212"/>
        <v>12890.22222</v>
      </c>
      <c r="G1426" s="97" t="s">
        <v>331</v>
      </c>
    </row>
    <row r="1427" spans="1:7">
      <c r="A1427" s="94">
        <v>7</v>
      </c>
      <c r="B1427" s="114" t="s">
        <v>937</v>
      </c>
      <c r="C1427" s="115">
        <v>1</v>
      </c>
      <c r="D1427" s="78">
        <v>1500</v>
      </c>
      <c r="E1427" s="78">
        <f t="shared" ref="E1427" si="213">(C1427*D1427)</f>
        <v>1500</v>
      </c>
      <c r="F1427" s="78">
        <f t="shared" si="212"/>
        <v>1712.9999999999998</v>
      </c>
      <c r="G1427" s="97"/>
    </row>
    <row r="1428" spans="1:7">
      <c r="A1428" s="94">
        <v>8</v>
      </c>
      <c r="B1428" s="114" t="s">
        <v>267</v>
      </c>
      <c r="C1428" s="115">
        <v>1</v>
      </c>
      <c r="D1428" s="78">
        <v>1386.64</v>
      </c>
      <c r="E1428" s="78">
        <f t="shared" si="211"/>
        <v>1386.64</v>
      </c>
      <c r="F1428" s="78">
        <f t="shared" si="212"/>
        <v>1583.54288</v>
      </c>
      <c r="G1428" s="97" t="s">
        <v>268</v>
      </c>
    </row>
    <row r="1429" spans="1:7">
      <c r="A1429" s="94">
        <v>9</v>
      </c>
      <c r="B1429" s="114" t="s">
        <v>289</v>
      </c>
      <c r="C1429" s="115">
        <v>1</v>
      </c>
      <c r="D1429" s="78">
        <v>1968.52</v>
      </c>
      <c r="E1429" s="78">
        <f t="shared" si="211"/>
        <v>1968.52</v>
      </c>
      <c r="F1429" s="78">
        <f t="shared" si="212"/>
        <v>2248.0498399999997</v>
      </c>
      <c r="G1429" s="97" t="s">
        <v>290</v>
      </c>
    </row>
    <row r="1430" spans="1:7">
      <c r="A1430" s="94">
        <v>10</v>
      </c>
      <c r="B1430" s="114" t="s">
        <v>211</v>
      </c>
      <c r="C1430" s="115">
        <v>5</v>
      </c>
      <c r="D1430" s="78">
        <v>103.2</v>
      </c>
      <c r="E1430" s="78">
        <f t="shared" si="211"/>
        <v>516</v>
      </c>
      <c r="F1430" s="78">
        <f t="shared" si="212"/>
        <v>589.27199999999993</v>
      </c>
      <c r="G1430" s="97" t="s">
        <v>212</v>
      </c>
    </row>
    <row r="1431" spans="1:7">
      <c r="A1431" s="94">
        <v>11</v>
      </c>
      <c r="B1431" s="114" t="s">
        <v>209</v>
      </c>
      <c r="C1431" s="115">
        <v>5</v>
      </c>
      <c r="D1431" s="78">
        <v>205.26</v>
      </c>
      <c r="E1431" s="78">
        <f t="shared" si="211"/>
        <v>1026.3</v>
      </c>
      <c r="F1431" s="78">
        <f t="shared" si="212"/>
        <v>1172.0346</v>
      </c>
      <c r="G1431" s="97" t="s">
        <v>210</v>
      </c>
    </row>
    <row r="1432" spans="1:7">
      <c r="A1432" s="94">
        <v>12</v>
      </c>
      <c r="B1432" s="114" t="s">
        <v>215</v>
      </c>
      <c r="C1432" s="115">
        <v>2</v>
      </c>
      <c r="D1432" s="78">
        <v>1626</v>
      </c>
      <c r="E1432" s="78">
        <f t="shared" si="211"/>
        <v>3252</v>
      </c>
      <c r="F1432" s="78">
        <f t="shared" si="212"/>
        <v>3713.7839999999997</v>
      </c>
      <c r="G1432" s="97" t="s">
        <v>216</v>
      </c>
    </row>
    <row r="1433" spans="1:7">
      <c r="A1433" s="94">
        <v>13</v>
      </c>
      <c r="B1433" s="114" t="s">
        <v>269</v>
      </c>
      <c r="C1433" s="115">
        <v>8</v>
      </c>
      <c r="D1433" s="78">
        <v>233.73</v>
      </c>
      <c r="E1433" s="78">
        <f t="shared" si="211"/>
        <v>1869.84</v>
      </c>
      <c r="F1433" s="78">
        <f t="shared" si="212"/>
        <v>2135.3572799999997</v>
      </c>
      <c r="G1433" s="97" t="s">
        <v>270</v>
      </c>
    </row>
    <row r="1434" spans="1:7">
      <c r="A1434" s="94">
        <v>14</v>
      </c>
      <c r="B1434" s="114" t="s">
        <v>271</v>
      </c>
      <c r="C1434" s="115">
        <v>5</v>
      </c>
      <c r="D1434" s="78">
        <v>125.11</v>
      </c>
      <c r="E1434" s="78">
        <f t="shared" si="211"/>
        <v>625.54999999999995</v>
      </c>
      <c r="F1434" s="78">
        <f t="shared" si="212"/>
        <v>714.3780999999999</v>
      </c>
      <c r="G1434" s="97" t="s">
        <v>272</v>
      </c>
    </row>
    <row r="1435" spans="1:7">
      <c r="A1435" s="94">
        <v>15</v>
      </c>
      <c r="B1435" s="114" t="s">
        <v>224</v>
      </c>
      <c r="C1435" s="115">
        <v>4</v>
      </c>
      <c r="D1435" s="78">
        <v>183</v>
      </c>
      <c r="E1435" s="78">
        <f t="shared" si="211"/>
        <v>732</v>
      </c>
      <c r="F1435" s="78">
        <f t="shared" si="212"/>
        <v>835.94399999999996</v>
      </c>
      <c r="G1435" s="97" t="s">
        <v>225</v>
      </c>
    </row>
    <row r="1436" spans="1:7">
      <c r="A1436" s="94">
        <v>16</v>
      </c>
      <c r="B1436" s="114" t="s">
        <v>287</v>
      </c>
      <c r="C1436" s="115">
        <v>3</v>
      </c>
      <c r="D1436" s="78">
        <v>138.13999999999999</v>
      </c>
      <c r="E1436" s="78">
        <f t="shared" si="211"/>
        <v>414.41999999999996</v>
      </c>
      <c r="F1436" s="78">
        <f t="shared" si="212"/>
        <v>473.26763999999991</v>
      </c>
      <c r="G1436" s="97" t="s">
        <v>288</v>
      </c>
    </row>
    <row r="1437" spans="1:7">
      <c r="A1437" s="94">
        <v>17</v>
      </c>
      <c r="B1437" s="114" t="s">
        <v>334</v>
      </c>
      <c r="C1437" s="115">
        <v>1</v>
      </c>
      <c r="D1437" s="78">
        <v>8032.5</v>
      </c>
      <c r="E1437" s="78">
        <f t="shared" si="211"/>
        <v>8032.5</v>
      </c>
      <c r="F1437" s="78">
        <f t="shared" si="212"/>
        <v>9173.1149999999998</v>
      </c>
      <c r="G1437" s="97" t="s">
        <v>335</v>
      </c>
    </row>
    <row r="1438" spans="1:7">
      <c r="A1438" s="94">
        <v>18</v>
      </c>
      <c r="B1438" s="114" t="s">
        <v>221</v>
      </c>
      <c r="C1438" s="115">
        <v>1</v>
      </c>
      <c r="D1438" s="78">
        <v>84.96</v>
      </c>
      <c r="E1438" s="78">
        <f t="shared" si="211"/>
        <v>84.96</v>
      </c>
      <c r="F1438" s="78">
        <f t="shared" si="212"/>
        <v>97.024319999999989</v>
      </c>
      <c r="G1438" s="97" t="s">
        <v>222</v>
      </c>
    </row>
    <row r="1439" spans="1:7">
      <c r="A1439" s="94">
        <v>19</v>
      </c>
      <c r="B1439" s="114" t="s">
        <v>205</v>
      </c>
      <c r="C1439" s="115">
        <v>8</v>
      </c>
      <c r="D1439" s="78">
        <v>26.53</v>
      </c>
      <c r="E1439" s="78">
        <f t="shared" si="211"/>
        <v>212.24</v>
      </c>
      <c r="F1439" s="78">
        <f t="shared" si="212"/>
        <v>242.37807999999998</v>
      </c>
      <c r="G1439" s="97" t="s">
        <v>206</v>
      </c>
    </row>
    <row r="1440" spans="1:7">
      <c r="A1440" s="94">
        <v>20</v>
      </c>
      <c r="B1440" s="114" t="s">
        <v>934</v>
      </c>
      <c r="C1440" s="115">
        <v>3</v>
      </c>
      <c r="D1440" s="78">
        <v>7053</v>
      </c>
      <c r="E1440" s="78">
        <f t="shared" si="211"/>
        <v>21159</v>
      </c>
      <c r="F1440" s="78">
        <f t="shared" si="212"/>
        <v>24163.577999999998</v>
      </c>
      <c r="G1440" s="97"/>
    </row>
    <row r="1441" spans="1:8">
      <c r="A1441" s="94">
        <v>21</v>
      </c>
      <c r="B1441" s="116" t="s">
        <v>291</v>
      </c>
      <c r="C1441" s="117">
        <v>1</v>
      </c>
      <c r="D1441" s="78">
        <v>10696.05</v>
      </c>
      <c r="E1441" s="87">
        <f t="shared" si="211"/>
        <v>10696.05</v>
      </c>
      <c r="F1441" s="87">
        <f t="shared" si="212"/>
        <v>12214.889099999999</v>
      </c>
      <c r="G1441" s="97" t="s">
        <v>204</v>
      </c>
    </row>
    <row r="1442" spans="1:8">
      <c r="A1442" s="93"/>
      <c r="B1442" s="80" t="s">
        <v>497</v>
      </c>
      <c r="C1442" s="81"/>
      <c r="D1442" s="82" t="s">
        <v>228</v>
      </c>
      <c r="E1442" s="83">
        <f>SUM(E1443:E1463)</f>
        <v>79030.73000000001</v>
      </c>
      <c r="F1442" s="83">
        <f t="shared" ref="F1442:H1442" si="214">SUM(F1443:F1463)</f>
        <v>90253.093659999984</v>
      </c>
      <c r="G1442" s="83">
        <f t="shared" si="214"/>
        <v>0</v>
      </c>
      <c r="H1442" s="83">
        <f t="shared" si="214"/>
        <v>0</v>
      </c>
    </row>
    <row r="1443" spans="1:8">
      <c r="A1443" s="94">
        <v>1</v>
      </c>
      <c r="B1443" s="114" t="s">
        <v>450</v>
      </c>
      <c r="C1443" s="115">
        <v>1</v>
      </c>
      <c r="D1443" s="78">
        <v>14332.95</v>
      </c>
      <c r="E1443" s="78">
        <f t="shared" ref="E1443:E1463" si="215">(C1443*D1443)</f>
        <v>14332.95</v>
      </c>
      <c r="F1443" s="78">
        <f t="shared" ref="F1443:F1463" si="216">(E1443*1.142)</f>
        <v>16368.2289</v>
      </c>
      <c r="G1443" s="97" t="s">
        <v>451</v>
      </c>
    </row>
    <row r="1444" spans="1:8">
      <c r="A1444" s="94">
        <v>2</v>
      </c>
      <c r="B1444" s="114" t="s">
        <v>371</v>
      </c>
      <c r="C1444" s="115">
        <v>1</v>
      </c>
      <c r="D1444" s="78">
        <v>541.65</v>
      </c>
      <c r="E1444" s="78">
        <f t="shared" si="215"/>
        <v>541.65</v>
      </c>
      <c r="F1444" s="78">
        <f t="shared" si="216"/>
        <v>618.56429999999989</v>
      </c>
      <c r="G1444" s="97" t="s">
        <v>372</v>
      </c>
    </row>
    <row r="1445" spans="1:8">
      <c r="A1445" s="94">
        <v>3</v>
      </c>
      <c r="B1445" s="114" t="s">
        <v>470</v>
      </c>
      <c r="C1445" s="115">
        <v>1</v>
      </c>
      <c r="D1445" s="78">
        <v>2469.63</v>
      </c>
      <c r="E1445" s="78">
        <f t="shared" si="215"/>
        <v>2469.63</v>
      </c>
      <c r="F1445" s="78">
        <f t="shared" si="216"/>
        <v>2820.3174599999998</v>
      </c>
      <c r="G1445" s="97" t="s">
        <v>471</v>
      </c>
    </row>
    <row r="1446" spans="1:8">
      <c r="A1446" s="94">
        <v>4</v>
      </c>
      <c r="B1446" s="114" t="s">
        <v>472</v>
      </c>
      <c r="C1446" s="115">
        <v>1</v>
      </c>
      <c r="D1446" s="78">
        <v>2032.53</v>
      </c>
      <c r="E1446" s="78">
        <f t="shared" si="215"/>
        <v>2032.53</v>
      </c>
      <c r="F1446" s="78">
        <f t="shared" si="216"/>
        <v>2321.1492599999997</v>
      </c>
      <c r="G1446" s="97" t="s">
        <v>473</v>
      </c>
    </row>
    <row r="1447" spans="1:8">
      <c r="A1447" s="94">
        <v>5</v>
      </c>
      <c r="B1447" s="114" t="s">
        <v>474</v>
      </c>
      <c r="C1447" s="115">
        <v>1</v>
      </c>
      <c r="D1447" s="78">
        <v>500.16</v>
      </c>
      <c r="E1447" s="78">
        <f t="shared" si="215"/>
        <v>500.16</v>
      </c>
      <c r="F1447" s="78">
        <f t="shared" si="216"/>
        <v>571.18272000000002</v>
      </c>
      <c r="G1447" s="97" t="s">
        <v>475</v>
      </c>
    </row>
    <row r="1448" spans="1:8">
      <c r="A1448" s="94">
        <v>6</v>
      </c>
      <c r="B1448" s="114" t="s">
        <v>958</v>
      </c>
      <c r="C1448" s="115">
        <v>1</v>
      </c>
      <c r="D1448" s="78">
        <v>22500</v>
      </c>
      <c r="E1448" s="78">
        <f t="shared" si="215"/>
        <v>22500</v>
      </c>
      <c r="F1448" s="78">
        <f t="shared" si="216"/>
        <v>25694.999999999996</v>
      </c>
      <c r="G1448" s="97"/>
    </row>
    <row r="1449" spans="1:8">
      <c r="A1449" s="94">
        <v>7</v>
      </c>
      <c r="B1449" s="114" t="s">
        <v>937</v>
      </c>
      <c r="C1449" s="115">
        <v>1</v>
      </c>
      <c r="D1449" s="78">
        <v>1500</v>
      </c>
      <c r="E1449" s="78">
        <f t="shared" si="215"/>
        <v>1500</v>
      </c>
      <c r="F1449" s="78">
        <f t="shared" si="216"/>
        <v>1712.9999999999998</v>
      </c>
      <c r="G1449" s="97"/>
    </row>
    <row r="1450" spans="1:8">
      <c r="A1450" s="94">
        <v>8</v>
      </c>
      <c r="B1450" s="118" t="s">
        <v>959</v>
      </c>
      <c r="C1450" s="119">
        <v>1</v>
      </c>
      <c r="D1450" s="78">
        <v>3000</v>
      </c>
      <c r="E1450" s="78">
        <f t="shared" ref="E1450" si="217">(C1450*D1450)</f>
        <v>3000</v>
      </c>
      <c r="F1450" s="78">
        <f t="shared" si="216"/>
        <v>3425.9999999999995</v>
      </c>
      <c r="G1450" s="97"/>
      <c r="H1450" s="43" t="s">
        <v>977</v>
      </c>
    </row>
    <row r="1451" spans="1:8">
      <c r="A1451" s="94">
        <v>9</v>
      </c>
      <c r="B1451" s="114" t="s">
        <v>498</v>
      </c>
      <c r="C1451" s="115">
        <v>1</v>
      </c>
      <c r="D1451" s="78">
        <v>4361.93</v>
      </c>
      <c r="E1451" s="78">
        <f t="shared" si="215"/>
        <v>4361.93</v>
      </c>
      <c r="F1451" s="78">
        <f t="shared" si="216"/>
        <v>4981.3240599999999</v>
      </c>
      <c r="G1451" s="97" t="s">
        <v>499</v>
      </c>
    </row>
    <row r="1452" spans="1:8">
      <c r="A1452" s="94">
        <v>10</v>
      </c>
      <c r="B1452" s="114" t="s">
        <v>500</v>
      </c>
      <c r="C1452" s="115">
        <v>3</v>
      </c>
      <c r="D1452" s="78">
        <v>1521</v>
      </c>
      <c r="E1452" s="78">
        <f t="shared" si="215"/>
        <v>4563</v>
      </c>
      <c r="F1452" s="78">
        <f t="shared" si="216"/>
        <v>5210.9459999999999</v>
      </c>
      <c r="G1452" s="97" t="s">
        <v>501</v>
      </c>
    </row>
    <row r="1453" spans="1:8">
      <c r="A1453" s="94">
        <v>11</v>
      </c>
      <c r="B1453" s="114" t="s">
        <v>211</v>
      </c>
      <c r="C1453" s="115">
        <v>5</v>
      </c>
      <c r="D1453" s="78">
        <v>103.2</v>
      </c>
      <c r="E1453" s="78">
        <f t="shared" si="215"/>
        <v>516</v>
      </c>
      <c r="F1453" s="78">
        <f t="shared" si="216"/>
        <v>589.27199999999993</v>
      </c>
      <c r="G1453" s="97" t="s">
        <v>212</v>
      </c>
    </row>
    <row r="1454" spans="1:8">
      <c r="A1454" s="94">
        <v>12</v>
      </c>
      <c r="B1454" s="114" t="s">
        <v>209</v>
      </c>
      <c r="C1454" s="115">
        <v>5</v>
      </c>
      <c r="D1454" s="78">
        <v>205.26</v>
      </c>
      <c r="E1454" s="78">
        <f t="shared" si="215"/>
        <v>1026.3</v>
      </c>
      <c r="F1454" s="78">
        <f t="shared" si="216"/>
        <v>1172.0346</v>
      </c>
      <c r="G1454" s="97" t="s">
        <v>210</v>
      </c>
    </row>
    <row r="1455" spans="1:8">
      <c r="A1455" s="94">
        <v>13</v>
      </c>
      <c r="B1455" s="114" t="s">
        <v>221</v>
      </c>
      <c r="C1455" s="115">
        <v>1</v>
      </c>
      <c r="D1455" s="78">
        <v>84.96</v>
      </c>
      <c r="E1455" s="78">
        <f t="shared" si="215"/>
        <v>84.96</v>
      </c>
      <c r="F1455" s="78">
        <f t="shared" si="216"/>
        <v>97.024319999999989</v>
      </c>
      <c r="G1455" s="97" t="s">
        <v>222</v>
      </c>
    </row>
    <row r="1456" spans="1:8">
      <c r="A1456" s="94">
        <v>14</v>
      </c>
      <c r="B1456" s="114" t="s">
        <v>334</v>
      </c>
      <c r="C1456" s="115">
        <v>1</v>
      </c>
      <c r="D1456" s="78">
        <v>8032.5</v>
      </c>
      <c r="E1456" s="78">
        <f t="shared" si="215"/>
        <v>8032.5</v>
      </c>
      <c r="F1456" s="78">
        <f t="shared" si="216"/>
        <v>9173.1149999999998</v>
      </c>
      <c r="G1456" s="97" t="s">
        <v>335</v>
      </c>
    </row>
    <row r="1457" spans="1:8">
      <c r="A1457" s="94">
        <v>15</v>
      </c>
      <c r="B1457" s="114" t="s">
        <v>215</v>
      </c>
      <c r="C1457" s="115">
        <v>2</v>
      </c>
      <c r="D1457" s="78">
        <v>1626</v>
      </c>
      <c r="E1457" s="78">
        <f t="shared" si="215"/>
        <v>3252</v>
      </c>
      <c r="F1457" s="78">
        <f t="shared" si="216"/>
        <v>3713.7839999999997</v>
      </c>
      <c r="G1457" s="97" t="s">
        <v>216</v>
      </c>
    </row>
    <row r="1458" spans="1:8">
      <c r="A1458" s="94">
        <v>16</v>
      </c>
      <c r="B1458" s="114" t="s">
        <v>269</v>
      </c>
      <c r="C1458" s="115">
        <v>8</v>
      </c>
      <c r="D1458" s="78">
        <v>233.73</v>
      </c>
      <c r="E1458" s="78">
        <f t="shared" si="215"/>
        <v>1869.84</v>
      </c>
      <c r="F1458" s="78">
        <f t="shared" si="216"/>
        <v>2135.3572799999997</v>
      </c>
      <c r="G1458" s="97" t="s">
        <v>270</v>
      </c>
    </row>
    <row r="1459" spans="1:8">
      <c r="A1459" s="94">
        <v>17</v>
      </c>
      <c r="B1459" s="114" t="s">
        <v>271</v>
      </c>
      <c r="C1459" s="115">
        <v>5</v>
      </c>
      <c r="D1459" s="78">
        <v>125.11</v>
      </c>
      <c r="E1459" s="78">
        <f t="shared" si="215"/>
        <v>625.54999999999995</v>
      </c>
      <c r="F1459" s="78">
        <f t="shared" si="216"/>
        <v>714.3780999999999</v>
      </c>
      <c r="G1459" s="97" t="s">
        <v>272</v>
      </c>
    </row>
    <row r="1460" spans="1:8">
      <c r="A1460" s="94">
        <v>18</v>
      </c>
      <c r="B1460" s="114" t="s">
        <v>224</v>
      </c>
      <c r="C1460" s="115">
        <v>3</v>
      </c>
      <c r="D1460" s="78">
        <v>183</v>
      </c>
      <c r="E1460" s="78">
        <f t="shared" si="215"/>
        <v>549</v>
      </c>
      <c r="F1460" s="78">
        <f t="shared" si="216"/>
        <v>626.95799999999997</v>
      </c>
      <c r="G1460" s="97" t="s">
        <v>225</v>
      </c>
    </row>
    <row r="1461" spans="1:8">
      <c r="A1461" s="94">
        <v>19</v>
      </c>
      <c r="B1461" s="114" t="s">
        <v>447</v>
      </c>
      <c r="C1461" s="115">
        <v>1</v>
      </c>
      <c r="D1461" s="78">
        <v>6646.07</v>
      </c>
      <c r="E1461" s="78">
        <f t="shared" si="215"/>
        <v>6646.07</v>
      </c>
      <c r="F1461" s="78">
        <f t="shared" si="216"/>
        <v>7589.8119399999987</v>
      </c>
      <c r="G1461" s="97" t="s">
        <v>448</v>
      </c>
    </row>
    <row r="1462" spans="1:8">
      <c r="A1462" s="94">
        <v>20</v>
      </c>
      <c r="B1462" s="114" t="s">
        <v>287</v>
      </c>
      <c r="C1462" s="115">
        <v>3</v>
      </c>
      <c r="D1462" s="78">
        <v>138.13999999999999</v>
      </c>
      <c r="E1462" s="78">
        <f t="shared" si="215"/>
        <v>414.41999999999996</v>
      </c>
      <c r="F1462" s="78">
        <f t="shared" si="216"/>
        <v>473.26763999999991</v>
      </c>
      <c r="G1462" s="97" t="s">
        <v>288</v>
      </c>
    </row>
    <row r="1463" spans="1:8">
      <c r="A1463" s="94">
        <v>21</v>
      </c>
      <c r="B1463" s="116" t="s">
        <v>205</v>
      </c>
      <c r="C1463" s="117">
        <v>8</v>
      </c>
      <c r="D1463" s="87">
        <v>26.53</v>
      </c>
      <c r="E1463" s="87">
        <f t="shared" si="215"/>
        <v>212.24</v>
      </c>
      <c r="F1463" s="87">
        <f t="shared" si="216"/>
        <v>242.37807999999998</v>
      </c>
      <c r="G1463" s="98" t="s">
        <v>206</v>
      </c>
    </row>
    <row r="1464" spans="1:8">
      <c r="A1464" s="93"/>
      <c r="B1464" s="80" t="s">
        <v>502</v>
      </c>
      <c r="C1464" s="81"/>
      <c r="D1464" s="82" t="s">
        <v>228</v>
      </c>
      <c r="E1464" s="83">
        <f>SUM(E1465:E1486)</f>
        <v>74784.057989999987</v>
      </c>
      <c r="F1464" s="83">
        <f t="shared" ref="F1464:H1464" si="218">SUM(F1465:F1486)</f>
        <v>85403.394224579999</v>
      </c>
      <c r="G1464" s="83">
        <f t="shared" si="218"/>
        <v>0</v>
      </c>
      <c r="H1464" s="83">
        <f t="shared" si="218"/>
        <v>0</v>
      </c>
    </row>
    <row r="1465" spans="1:8">
      <c r="A1465" s="94">
        <v>1</v>
      </c>
      <c r="B1465" s="114" t="s">
        <v>926</v>
      </c>
      <c r="C1465" s="115">
        <v>1</v>
      </c>
      <c r="D1465" s="78">
        <v>11544.900670000001</v>
      </c>
      <c r="E1465" s="78">
        <f t="shared" ref="E1465:E1486" si="219">(C1465*D1465)</f>
        <v>11544.900670000001</v>
      </c>
      <c r="F1465" s="78">
        <f t="shared" ref="F1465:F1486" si="220">(E1465*1.142)</f>
        <v>13184.27656514</v>
      </c>
      <c r="G1465" s="97" t="s">
        <v>458</v>
      </c>
    </row>
    <row r="1466" spans="1:8">
      <c r="A1466" s="94">
        <v>2</v>
      </c>
      <c r="B1466" s="114" t="s">
        <v>371</v>
      </c>
      <c r="C1466" s="115">
        <v>1</v>
      </c>
      <c r="D1466" s="78">
        <v>541.65</v>
      </c>
      <c r="E1466" s="78">
        <f t="shared" si="219"/>
        <v>541.65</v>
      </c>
      <c r="F1466" s="78">
        <f t="shared" si="220"/>
        <v>618.56429999999989</v>
      </c>
      <c r="G1466" s="97" t="s">
        <v>372</v>
      </c>
    </row>
    <row r="1467" spans="1:8">
      <c r="A1467" s="94">
        <v>3</v>
      </c>
      <c r="B1467" s="114" t="s">
        <v>373</v>
      </c>
      <c r="C1467" s="115">
        <v>1</v>
      </c>
      <c r="D1467" s="78">
        <v>2544.20732</v>
      </c>
      <c r="E1467" s="78">
        <f t="shared" si="219"/>
        <v>2544.20732</v>
      </c>
      <c r="F1467" s="78">
        <f t="shared" si="220"/>
        <v>2905.4847594399998</v>
      </c>
      <c r="G1467" s="97" t="s">
        <v>981</v>
      </c>
    </row>
    <row r="1468" spans="1:8">
      <c r="A1468" s="94">
        <v>4</v>
      </c>
      <c r="B1468" s="114" t="s">
        <v>258</v>
      </c>
      <c r="C1468" s="115">
        <v>1</v>
      </c>
      <c r="D1468" s="78">
        <v>1740</v>
      </c>
      <c r="E1468" s="78">
        <f t="shared" si="219"/>
        <v>1740</v>
      </c>
      <c r="F1468" s="78">
        <f t="shared" si="220"/>
        <v>1987.08</v>
      </c>
      <c r="G1468" s="97" t="s">
        <v>259</v>
      </c>
    </row>
    <row r="1469" spans="1:8">
      <c r="A1469" s="94">
        <v>5</v>
      </c>
      <c r="B1469" s="114" t="s">
        <v>260</v>
      </c>
      <c r="C1469" s="115">
        <v>1</v>
      </c>
      <c r="D1469" s="78">
        <v>497.28</v>
      </c>
      <c r="E1469" s="78">
        <f t="shared" si="219"/>
        <v>497.28</v>
      </c>
      <c r="F1469" s="78">
        <f t="shared" si="220"/>
        <v>567.89375999999993</v>
      </c>
      <c r="G1469" s="97" t="s">
        <v>261</v>
      </c>
    </row>
    <row r="1470" spans="1:8">
      <c r="A1470" s="94">
        <v>6</v>
      </c>
      <c r="B1470" s="114" t="s">
        <v>330</v>
      </c>
      <c r="C1470" s="115">
        <v>1</v>
      </c>
      <c r="D1470" s="78">
        <v>11287.41</v>
      </c>
      <c r="E1470" s="78">
        <f t="shared" si="219"/>
        <v>11287.41</v>
      </c>
      <c r="F1470" s="78">
        <f t="shared" si="220"/>
        <v>12890.22222</v>
      </c>
      <c r="G1470" s="97" t="s">
        <v>331</v>
      </c>
    </row>
    <row r="1471" spans="1:8">
      <c r="A1471" s="94">
        <v>7</v>
      </c>
      <c r="B1471" s="114" t="s">
        <v>937</v>
      </c>
      <c r="C1471" s="115">
        <v>1</v>
      </c>
      <c r="D1471" s="78">
        <v>1500</v>
      </c>
      <c r="E1471" s="78">
        <f t="shared" ref="E1471" si="221">(C1471*D1471)</f>
        <v>1500</v>
      </c>
      <c r="F1471" s="78">
        <f t="shared" si="220"/>
        <v>1712.9999999999998</v>
      </c>
      <c r="G1471" s="97"/>
    </row>
    <row r="1472" spans="1:8">
      <c r="A1472" s="94">
        <v>8</v>
      </c>
      <c r="B1472" s="114" t="s">
        <v>267</v>
      </c>
      <c r="C1472" s="115">
        <v>1</v>
      </c>
      <c r="D1472" s="78">
        <v>1386.64</v>
      </c>
      <c r="E1472" s="78">
        <f t="shared" si="219"/>
        <v>1386.64</v>
      </c>
      <c r="F1472" s="78">
        <f t="shared" si="220"/>
        <v>1583.54288</v>
      </c>
      <c r="G1472" s="97" t="s">
        <v>268</v>
      </c>
    </row>
    <row r="1473" spans="1:8">
      <c r="A1473" s="94">
        <v>9</v>
      </c>
      <c r="B1473" s="114" t="s">
        <v>289</v>
      </c>
      <c r="C1473" s="115">
        <v>1</v>
      </c>
      <c r="D1473" s="78">
        <v>1968.52</v>
      </c>
      <c r="E1473" s="78">
        <f t="shared" si="219"/>
        <v>1968.52</v>
      </c>
      <c r="F1473" s="78">
        <f t="shared" si="220"/>
        <v>2248.0498399999997</v>
      </c>
      <c r="G1473" s="97" t="s">
        <v>290</v>
      </c>
    </row>
    <row r="1474" spans="1:8">
      <c r="A1474" s="94">
        <v>10</v>
      </c>
      <c r="B1474" s="114" t="s">
        <v>211</v>
      </c>
      <c r="C1474" s="115">
        <v>8</v>
      </c>
      <c r="D1474" s="78">
        <v>103.2</v>
      </c>
      <c r="E1474" s="78">
        <f t="shared" si="219"/>
        <v>825.6</v>
      </c>
      <c r="F1474" s="78">
        <f t="shared" si="220"/>
        <v>942.83519999999999</v>
      </c>
      <c r="G1474" s="97" t="s">
        <v>212</v>
      </c>
    </row>
    <row r="1475" spans="1:8">
      <c r="A1475" s="94">
        <v>11</v>
      </c>
      <c r="B1475" s="114" t="s">
        <v>209</v>
      </c>
      <c r="C1475" s="115">
        <v>8</v>
      </c>
      <c r="D1475" s="78">
        <v>205.26</v>
      </c>
      <c r="E1475" s="78">
        <f t="shared" si="219"/>
        <v>1642.08</v>
      </c>
      <c r="F1475" s="78">
        <f t="shared" si="220"/>
        <v>1875.2553599999997</v>
      </c>
      <c r="G1475" s="97" t="s">
        <v>210</v>
      </c>
    </row>
    <row r="1476" spans="1:8">
      <c r="A1476" s="94">
        <v>12</v>
      </c>
      <c r="B1476" s="114" t="s">
        <v>215</v>
      </c>
      <c r="C1476" s="115">
        <v>4</v>
      </c>
      <c r="D1476" s="78">
        <v>1626</v>
      </c>
      <c r="E1476" s="78">
        <f t="shared" si="219"/>
        <v>6504</v>
      </c>
      <c r="F1476" s="78">
        <f t="shared" si="220"/>
        <v>7427.5679999999993</v>
      </c>
      <c r="G1476" s="97" t="s">
        <v>216</v>
      </c>
    </row>
    <row r="1477" spans="1:8">
      <c r="A1477" s="94">
        <v>13</v>
      </c>
      <c r="B1477" s="114" t="s">
        <v>269</v>
      </c>
      <c r="C1477" s="115">
        <v>8</v>
      </c>
      <c r="D1477" s="78">
        <v>233.73</v>
      </c>
      <c r="E1477" s="78">
        <f t="shared" si="219"/>
        <v>1869.84</v>
      </c>
      <c r="F1477" s="78">
        <f t="shared" si="220"/>
        <v>2135.3572799999997</v>
      </c>
      <c r="G1477" s="97" t="s">
        <v>270</v>
      </c>
    </row>
    <row r="1478" spans="1:8">
      <c r="A1478" s="94">
        <v>14</v>
      </c>
      <c r="B1478" s="114" t="s">
        <v>271</v>
      </c>
      <c r="C1478" s="115">
        <v>5</v>
      </c>
      <c r="D1478" s="78">
        <v>125.11</v>
      </c>
      <c r="E1478" s="78">
        <f t="shared" si="219"/>
        <v>625.54999999999995</v>
      </c>
      <c r="F1478" s="78">
        <f t="shared" si="220"/>
        <v>714.3780999999999</v>
      </c>
      <c r="G1478" s="97" t="s">
        <v>272</v>
      </c>
    </row>
    <row r="1479" spans="1:8">
      <c r="A1479" s="94">
        <v>15</v>
      </c>
      <c r="B1479" s="114" t="s">
        <v>224</v>
      </c>
      <c r="C1479" s="115">
        <v>5</v>
      </c>
      <c r="D1479" s="78">
        <v>183</v>
      </c>
      <c r="E1479" s="78">
        <f t="shared" si="219"/>
        <v>915</v>
      </c>
      <c r="F1479" s="78">
        <f t="shared" si="220"/>
        <v>1044.9299999999998</v>
      </c>
      <c r="G1479" s="97" t="s">
        <v>225</v>
      </c>
    </row>
    <row r="1480" spans="1:8">
      <c r="A1480" s="94">
        <v>16</v>
      </c>
      <c r="B1480" s="114" t="s">
        <v>287</v>
      </c>
      <c r="C1480" s="115">
        <v>3</v>
      </c>
      <c r="D1480" s="78">
        <v>138.13999999999999</v>
      </c>
      <c r="E1480" s="78">
        <f t="shared" si="219"/>
        <v>414.41999999999996</v>
      </c>
      <c r="F1480" s="78">
        <f t="shared" si="220"/>
        <v>473.26763999999991</v>
      </c>
      <c r="G1480" s="97" t="s">
        <v>288</v>
      </c>
    </row>
    <row r="1481" spans="1:8">
      <c r="A1481" s="94">
        <v>17</v>
      </c>
      <c r="B1481" s="114" t="s">
        <v>221</v>
      </c>
      <c r="C1481" s="115">
        <v>2</v>
      </c>
      <c r="D1481" s="78">
        <v>84.96</v>
      </c>
      <c r="E1481" s="78">
        <f t="shared" si="219"/>
        <v>169.92</v>
      </c>
      <c r="F1481" s="78">
        <f t="shared" si="220"/>
        <v>194.04863999999998</v>
      </c>
      <c r="G1481" s="97" t="s">
        <v>222</v>
      </c>
    </row>
    <row r="1482" spans="1:8">
      <c r="A1482" s="94">
        <v>18</v>
      </c>
      <c r="B1482" s="114" t="s">
        <v>503</v>
      </c>
      <c r="C1482" s="115">
        <v>1</v>
      </c>
      <c r="D1482" s="78">
        <v>4394.25</v>
      </c>
      <c r="E1482" s="78">
        <f t="shared" si="219"/>
        <v>4394.25</v>
      </c>
      <c r="F1482" s="78">
        <f t="shared" si="220"/>
        <v>5018.2334999999994</v>
      </c>
      <c r="G1482" s="97" t="s">
        <v>204</v>
      </c>
    </row>
    <row r="1483" spans="1:8">
      <c r="A1483" s="94">
        <v>19</v>
      </c>
      <c r="B1483" s="114" t="s">
        <v>334</v>
      </c>
      <c r="C1483" s="115">
        <v>1</v>
      </c>
      <c r="D1483" s="78">
        <v>8032.5</v>
      </c>
      <c r="E1483" s="78">
        <f t="shared" si="219"/>
        <v>8032.5</v>
      </c>
      <c r="F1483" s="78">
        <f t="shared" si="220"/>
        <v>9173.1149999999998</v>
      </c>
      <c r="G1483" s="97" t="s">
        <v>335</v>
      </c>
    </row>
    <row r="1484" spans="1:8">
      <c r="A1484" s="94">
        <v>20</v>
      </c>
      <c r="B1484" s="114" t="s">
        <v>332</v>
      </c>
      <c r="C1484" s="115">
        <v>3</v>
      </c>
      <c r="D1484" s="78">
        <v>1824</v>
      </c>
      <c r="E1484" s="78">
        <f t="shared" si="219"/>
        <v>5472</v>
      </c>
      <c r="F1484" s="78">
        <f t="shared" si="220"/>
        <v>6249.0239999999994</v>
      </c>
      <c r="G1484" s="97" t="s">
        <v>333</v>
      </c>
    </row>
    <row r="1485" spans="1:8">
      <c r="A1485" s="94">
        <v>21</v>
      </c>
      <c r="B1485" s="114" t="s">
        <v>205</v>
      </c>
      <c r="C1485" s="115">
        <v>8</v>
      </c>
      <c r="D1485" s="78">
        <v>26.53</v>
      </c>
      <c r="E1485" s="78">
        <f t="shared" si="219"/>
        <v>212.24</v>
      </c>
      <c r="F1485" s="78">
        <f t="shared" si="220"/>
        <v>242.37807999999998</v>
      </c>
      <c r="G1485" s="97" t="s">
        <v>206</v>
      </c>
    </row>
    <row r="1486" spans="1:8">
      <c r="A1486" s="94">
        <v>22</v>
      </c>
      <c r="B1486" s="116" t="s">
        <v>291</v>
      </c>
      <c r="C1486" s="117">
        <v>1</v>
      </c>
      <c r="D1486" s="78">
        <v>10696.05</v>
      </c>
      <c r="E1486" s="87">
        <f t="shared" si="219"/>
        <v>10696.05</v>
      </c>
      <c r="F1486" s="87">
        <f t="shared" si="220"/>
        <v>12214.889099999999</v>
      </c>
      <c r="G1486" s="97" t="s">
        <v>204</v>
      </c>
    </row>
    <row r="1487" spans="1:8">
      <c r="A1487" s="93"/>
      <c r="B1487" s="80" t="s">
        <v>504</v>
      </c>
      <c r="C1487" s="81"/>
      <c r="D1487" s="82" t="s">
        <v>228</v>
      </c>
      <c r="E1487" s="83">
        <f>SUM(E1488:E1509)</f>
        <v>83809.991070000004</v>
      </c>
      <c r="F1487" s="83">
        <f t="shared" ref="F1487:H1487" si="222">SUM(F1488:F1509)</f>
        <v>95711.009801940003</v>
      </c>
      <c r="G1487" s="83">
        <f t="shared" si="222"/>
        <v>0</v>
      </c>
      <c r="H1487" s="83">
        <f t="shared" si="222"/>
        <v>0</v>
      </c>
    </row>
    <row r="1488" spans="1:8">
      <c r="A1488" s="94">
        <v>1</v>
      </c>
      <c r="B1488" s="114" t="s">
        <v>926</v>
      </c>
      <c r="C1488" s="115">
        <v>1</v>
      </c>
      <c r="D1488" s="78">
        <v>11544.900670000001</v>
      </c>
      <c r="E1488" s="78">
        <f t="shared" ref="E1488:E1509" si="223">(C1488*D1488)</f>
        <v>11544.900670000001</v>
      </c>
      <c r="F1488" s="78">
        <f t="shared" ref="F1488:F1509" si="224">(E1488*1.142)</f>
        <v>13184.27656514</v>
      </c>
      <c r="G1488" s="97" t="s">
        <v>458</v>
      </c>
    </row>
    <row r="1489" spans="1:7">
      <c r="A1489" s="94">
        <v>2</v>
      </c>
      <c r="B1489" s="114" t="s">
        <v>371</v>
      </c>
      <c r="C1489" s="115">
        <v>1</v>
      </c>
      <c r="D1489" s="78">
        <v>541.65</v>
      </c>
      <c r="E1489" s="78">
        <f t="shared" si="223"/>
        <v>541.65</v>
      </c>
      <c r="F1489" s="78">
        <f t="shared" si="224"/>
        <v>618.56429999999989</v>
      </c>
      <c r="G1489" s="97" t="s">
        <v>372</v>
      </c>
    </row>
    <row r="1490" spans="1:7">
      <c r="A1490" s="94">
        <v>3</v>
      </c>
      <c r="B1490" s="114" t="s">
        <v>409</v>
      </c>
      <c r="C1490" s="115">
        <v>1</v>
      </c>
      <c r="D1490" s="78">
        <v>5202.6404000000002</v>
      </c>
      <c r="E1490" s="78">
        <f t="shared" si="223"/>
        <v>5202.6404000000002</v>
      </c>
      <c r="F1490" s="78">
        <f t="shared" si="224"/>
        <v>5941.4153367999997</v>
      </c>
      <c r="G1490" s="97" t="s">
        <v>453</v>
      </c>
    </row>
    <row r="1491" spans="1:7">
      <c r="A1491" s="94">
        <v>4</v>
      </c>
      <c r="B1491" s="114" t="s">
        <v>258</v>
      </c>
      <c r="C1491" s="115">
        <v>1</v>
      </c>
      <c r="D1491" s="78">
        <v>1740</v>
      </c>
      <c r="E1491" s="78">
        <f t="shared" si="223"/>
        <v>1740</v>
      </c>
      <c r="F1491" s="78">
        <f t="shared" si="224"/>
        <v>1987.08</v>
      </c>
      <c r="G1491" s="97" t="s">
        <v>259</v>
      </c>
    </row>
    <row r="1492" spans="1:7">
      <c r="A1492" s="94">
        <v>5</v>
      </c>
      <c r="B1492" s="114" t="s">
        <v>260</v>
      </c>
      <c r="C1492" s="115">
        <v>1</v>
      </c>
      <c r="D1492" s="78">
        <v>497.28</v>
      </c>
      <c r="E1492" s="78">
        <f t="shared" si="223"/>
        <v>497.28</v>
      </c>
      <c r="F1492" s="78">
        <f t="shared" si="224"/>
        <v>567.89375999999993</v>
      </c>
      <c r="G1492" s="97" t="s">
        <v>261</v>
      </c>
    </row>
    <row r="1493" spans="1:7">
      <c r="A1493" s="94">
        <v>6</v>
      </c>
      <c r="B1493" s="114" t="s">
        <v>330</v>
      </c>
      <c r="C1493" s="115">
        <v>1</v>
      </c>
      <c r="D1493" s="78">
        <v>11287.41</v>
      </c>
      <c r="E1493" s="78">
        <f t="shared" si="223"/>
        <v>11287.41</v>
      </c>
      <c r="F1493" s="78">
        <f t="shared" si="224"/>
        <v>12890.22222</v>
      </c>
      <c r="G1493" s="97" t="s">
        <v>331</v>
      </c>
    </row>
    <row r="1494" spans="1:7">
      <c r="A1494" s="94">
        <v>7</v>
      </c>
      <c r="B1494" s="114" t="s">
        <v>937</v>
      </c>
      <c r="C1494" s="115">
        <v>1</v>
      </c>
      <c r="D1494" s="78">
        <v>1500</v>
      </c>
      <c r="E1494" s="78">
        <f t="shared" ref="E1494" si="225">(C1494*D1494)</f>
        <v>1500</v>
      </c>
      <c r="F1494" s="78">
        <f t="shared" si="224"/>
        <v>1712.9999999999998</v>
      </c>
      <c r="G1494" s="97"/>
    </row>
    <row r="1495" spans="1:7">
      <c r="A1495" s="94">
        <v>8</v>
      </c>
      <c r="B1495" s="114" t="s">
        <v>267</v>
      </c>
      <c r="C1495" s="115">
        <v>1</v>
      </c>
      <c r="D1495" s="78">
        <v>1386.64</v>
      </c>
      <c r="E1495" s="78">
        <f t="shared" si="223"/>
        <v>1386.64</v>
      </c>
      <c r="F1495" s="78">
        <f t="shared" si="224"/>
        <v>1583.54288</v>
      </c>
      <c r="G1495" s="97" t="s">
        <v>268</v>
      </c>
    </row>
    <row r="1496" spans="1:7">
      <c r="A1496" s="94">
        <v>9</v>
      </c>
      <c r="B1496" s="114" t="s">
        <v>289</v>
      </c>
      <c r="C1496" s="115">
        <v>1</v>
      </c>
      <c r="D1496" s="78">
        <v>1968.52</v>
      </c>
      <c r="E1496" s="78">
        <f t="shared" si="223"/>
        <v>1968.52</v>
      </c>
      <c r="F1496" s="78">
        <f t="shared" si="224"/>
        <v>2248.0498399999997</v>
      </c>
      <c r="G1496" s="97" t="s">
        <v>290</v>
      </c>
    </row>
    <row r="1497" spans="1:7">
      <c r="A1497" s="94">
        <v>10</v>
      </c>
      <c r="B1497" s="114" t="s">
        <v>211</v>
      </c>
      <c r="C1497" s="115">
        <v>8</v>
      </c>
      <c r="D1497" s="78">
        <v>103.2</v>
      </c>
      <c r="E1497" s="78">
        <f t="shared" si="223"/>
        <v>825.6</v>
      </c>
      <c r="F1497" s="78">
        <f t="shared" si="224"/>
        <v>942.83519999999999</v>
      </c>
      <c r="G1497" s="97" t="s">
        <v>212</v>
      </c>
    </row>
    <row r="1498" spans="1:7">
      <c r="A1498" s="94">
        <v>11</v>
      </c>
      <c r="B1498" s="114" t="s">
        <v>209</v>
      </c>
      <c r="C1498" s="115">
        <v>8</v>
      </c>
      <c r="D1498" s="78">
        <v>205.26</v>
      </c>
      <c r="E1498" s="78">
        <f t="shared" si="223"/>
        <v>1642.08</v>
      </c>
      <c r="F1498" s="78">
        <f t="shared" si="224"/>
        <v>1875.2553599999997</v>
      </c>
      <c r="G1498" s="97" t="s">
        <v>210</v>
      </c>
    </row>
    <row r="1499" spans="1:7">
      <c r="A1499" s="94">
        <v>12</v>
      </c>
      <c r="B1499" s="114" t="s">
        <v>215</v>
      </c>
      <c r="C1499" s="115">
        <v>4</v>
      </c>
      <c r="D1499" s="78">
        <v>1626</v>
      </c>
      <c r="E1499" s="78">
        <f t="shared" si="223"/>
        <v>6504</v>
      </c>
      <c r="F1499" s="78">
        <f t="shared" si="224"/>
        <v>7427.5679999999993</v>
      </c>
      <c r="G1499" s="97" t="s">
        <v>216</v>
      </c>
    </row>
    <row r="1500" spans="1:7">
      <c r="A1500" s="94">
        <v>13</v>
      </c>
      <c r="B1500" s="114" t="s">
        <v>269</v>
      </c>
      <c r="C1500" s="115">
        <v>8</v>
      </c>
      <c r="D1500" s="78">
        <v>233.73</v>
      </c>
      <c r="E1500" s="78">
        <f t="shared" si="223"/>
        <v>1869.84</v>
      </c>
      <c r="F1500" s="78">
        <f t="shared" si="224"/>
        <v>2135.3572799999997</v>
      </c>
      <c r="G1500" s="97" t="s">
        <v>270</v>
      </c>
    </row>
    <row r="1501" spans="1:7">
      <c r="A1501" s="94">
        <v>14</v>
      </c>
      <c r="B1501" s="114" t="s">
        <v>271</v>
      </c>
      <c r="C1501" s="115">
        <v>5</v>
      </c>
      <c r="D1501" s="78">
        <v>125.11</v>
      </c>
      <c r="E1501" s="78">
        <f t="shared" si="223"/>
        <v>625.54999999999995</v>
      </c>
      <c r="F1501" s="78">
        <f t="shared" si="224"/>
        <v>714.3780999999999</v>
      </c>
      <c r="G1501" s="97" t="s">
        <v>272</v>
      </c>
    </row>
    <row r="1502" spans="1:7">
      <c r="A1502" s="94">
        <v>15</v>
      </c>
      <c r="B1502" s="114" t="s">
        <v>224</v>
      </c>
      <c r="C1502" s="115">
        <v>5</v>
      </c>
      <c r="D1502" s="78">
        <v>183</v>
      </c>
      <c r="E1502" s="78">
        <f t="shared" si="223"/>
        <v>915</v>
      </c>
      <c r="F1502" s="78">
        <f t="shared" si="224"/>
        <v>1044.9299999999998</v>
      </c>
      <c r="G1502" s="97" t="s">
        <v>225</v>
      </c>
    </row>
    <row r="1503" spans="1:7">
      <c r="A1503" s="94">
        <v>16</v>
      </c>
      <c r="B1503" s="114" t="s">
        <v>287</v>
      </c>
      <c r="C1503" s="115">
        <v>3</v>
      </c>
      <c r="D1503" s="78">
        <v>138.13999999999999</v>
      </c>
      <c r="E1503" s="78">
        <f t="shared" si="223"/>
        <v>414.41999999999996</v>
      </c>
      <c r="F1503" s="78">
        <f t="shared" si="224"/>
        <v>473.26763999999991</v>
      </c>
      <c r="G1503" s="97" t="s">
        <v>288</v>
      </c>
    </row>
    <row r="1504" spans="1:7">
      <c r="A1504" s="94">
        <v>17</v>
      </c>
      <c r="B1504" s="114" t="s">
        <v>221</v>
      </c>
      <c r="C1504" s="115">
        <v>2</v>
      </c>
      <c r="D1504" s="78">
        <v>84.96</v>
      </c>
      <c r="E1504" s="78">
        <f t="shared" si="223"/>
        <v>169.92</v>
      </c>
      <c r="F1504" s="78">
        <f t="shared" si="224"/>
        <v>194.04863999999998</v>
      </c>
      <c r="G1504" s="97" t="s">
        <v>222</v>
      </c>
    </row>
    <row r="1505" spans="1:8">
      <c r="A1505" s="94">
        <v>18</v>
      </c>
      <c r="B1505" s="114" t="s">
        <v>503</v>
      </c>
      <c r="C1505" s="115">
        <v>1</v>
      </c>
      <c r="D1505" s="78">
        <v>4394.25</v>
      </c>
      <c r="E1505" s="78">
        <f t="shared" si="223"/>
        <v>4394.25</v>
      </c>
      <c r="F1505" s="78">
        <f t="shared" si="224"/>
        <v>5018.2334999999994</v>
      </c>
      <c r="G1505" s="97" t="s">
        <v>204</v>
      </c>
    </row>
    <row r="1506" spans="1:8">
      <c r="A1506" s="94">
        <v>19</v>
      </c>
      <c r="B1506" s="114" t="s">
        <v>334</v>
      </c>
      <c r="C1506" s="115">
        <v>1</v>
      </c>
      <c r="D1506" s="78">
        <v>8032.5</v>
      </c>
      <c r="E1506" s="78">
        <f t="shared" si="223"/>
        <v>8032.5</v>
      </c>
      <c r="F1506" s="78">
        <f t="shared" si="224"/>
        <v>9173.1149999999998</v>
      </c>
      <c r="G1506" s="97" t="s">
        <v>335</v>
      </c>
    </row>
    <row r="1507" spans="1:8">
      <c r="A1507" s="94">
        <v>20</v>
      </c>
      <c r="B1507" s="114" t="s">
        <v>412</v>
      </c>
      <c r="C1507" s="115">
        <v>3</v>
      </c>
      <c r="D1507" s="78">
        <v>3946.5</v>
      </c>
      <c r="E1507" s="78">
        <f t="shared" si="223"/>
        <v>11839.5</v>
      </c>
      <c r="F1507" s="78">
        <f t="shared" si="224"/>
        <v>13520.708999999999</v>
      </c>
      <c r="G1507" s="97" t="s">
        <v>413</v>
      </c>
    </row>
    <row r="1508" spans="1:8">
      <c r="A1508" s="94">
        <v>21</v>
      </c>
      <c r="B1508" s="114" t="s">
        <v>205</v>
      </c>
      <c r="C1508" s="115">
        <v>8</v>
      </c>
      <c r="D1508" s="78">
        <v>26.53</v>
      </c>
      <c r="E1508" s="78">
        <f t="shared" si="223"/>
        <v>212.24</v>
      </c>
      <c r="F1508" s="78">
        <f t="shared" si="224"/>
        <v>242.37807999999998</v>
      </c>
      <c r="G1508" s="97" t="s">
        <v>206</v>
      </c>
    </row>
    <row r="1509" spans="1:8">
      <c r="A1509" s="94">
        <v>22</v>
      </c>
      <c r="B1509" s="116" t="s">
        <v>291</v>
      </c>
      <c r="C1509" s="117">
        <v>1</v>
      </c>
      <c r="D1509" s="78">
        <v>10696.05</v>
      </c>
      <c r="E1509" s="87">
        <f t="shared" si="223"/>
        <v>10696.05</v>
      </c>
      <c r="F1509" s="87">
        <f t="shared" si="224"/>
        <v>12214.889099999999</v>
      </c>
      <c r="G1509" s="97" t="s">
        <v>204</v>
      </c>
    </row>
    <row r="1510" spans="1:8">
      <c r="A1510" s="93"/>
      <c r="B1510" s="80" t="s">
        <v>505</v>
      </c>
      <c r="C1510" s="81"/>
      <c r="D1510" s="82" t="s">
        <v>228</v>
      </c>
      <c r="E1510" s="83">
        <f>SUM(E1511:E1531)</f>
        <v>81418.840000000011</v>
      </c>
      <c r="F1510" s="83">
        <f t="shared" ref="F1510:H1510" si="226">SUM(F1511:F1531)</f>
        <v>92980.315279999981</v>
      </c>
      <c r="G1510" s="83">
        <f t="shared" si="226"/>
        <v>0</v>
      </c>
      <c r="H1510" s="83">
        <f t="shared" si="226"/>
        <v>0</v>
      </c>
    </row>
    <row r="1511" spans="1:8">
      <c r="A1511" s="94">
        <v>1</v>
      </c>
      <c r="B1511" s="114" t="s">
        <v>450</v>
      </c>
      <c r="C1511" s="115">
        <v>1</v>
      </c>
      <c r="D1511" s="78">
        <v>14332.95</v>
      </c>
      <c r="E1511" s="78">
        <f t="shared" ref="E1511:E1531" si="227">(C1511*D1511)</f>
        <v>14332.95</v>
      </c>
      <c r="F1511" s="78">
        <f t="shared" ref="F1511:F1531" si="228">(E1511*1.142)</f>
        <v>16368.2289</v>
      </c>
      <c r="G1511" s="97" t="s">
        <v>451</v>
      </c>
    </row>
    <row r="1512" spans="1:8">
      <c r="A1512" s="94">
        <v>2</v>
      </c>
      <c r="B1512" s="114" t="s">
        <v>371</v>
      </c>
      <c r="C1512" s="115">
        <v>1</v>
      </c>
      <c r="D1512" s="78">
        <v>541.65</v>
      </c>
      <c r="E1512" s="78">
        <f t="shared" si="227"/>
        <v>541.65</v>
      </c>
      <c r="F1512" s="78">
        <f t="shared" si="228"/>
        <v>618.56429999999989</v>
      </c>
      <c r="G1512" s="97" t="s">
        <v>372</v>
      </c>
    </row>
    <row r="1513" spans="1:8">
      <c r="A1513" s="94">
        <v>3</v>
      </c>
      <c r="B1513" s="114" t="s">
        <v>470</v>
      </c>
      <c r="C1513" s="115">
        <v>1</v>
      </c>
      <c r="D1513" s="78">
        <v>2469.63</v>
      </c>
      <c r="E1513" s="78">
        <f t="shared" si="227"/>
        <v>2469.63</v>
      </c>
      <c r="F1513" s="78">
        <f t="shared" si="228"/>
        <v>2820.3174599999998</v>
      </c>
      <c r="G1513" s="97" t="s">
        <v>471</v>
      </c>
    </row>
    <row r="1514" spans="1:8">
      <c r="A1514" s="94">
        <v>4</v>
      </c>
      <c r="B1514" s="114" t="s">
        <v>472</v>
      </c>
      <c r="C1514" s="115">
        <v>1</v>
      </c>
      <c r="D1514" s="78">
        <v>2032.53</v>
      </c>
      <c r="E1514" s="78">
        <f t="shared" si="227"/>
        <v>2032.53</v>
      </c>
      <c r="F1514" s="78">
        <f t="shared" si="228"/>
        <v>2321.1492599999997</v>
      </c>
      <c r="G1514" s="97" t="s">
        <v>473</v>
      </c>
    </row>
    <row r="1515" spans="1:8">
      <c r="A1515" s="94">
        <v>5</v>
      </c>
      <c r="B1515" s="114" t="s">
        <v>474</v>
      </c>
      <c r="C1515" s="115">
        <v>1</v>
      </c>
      <c r="D1515" s="78">
        <v>500.16</v>
      </c>
      <c r="E1515" s="78">
        <f t="shared" si="227"/>
        <v>500.16</v>
      </c>
      <c r="F1515" s="78">
        <f t="shared" si="228"/>
        <v>571.18272000000002</v>
      </c>
      <c r="G1515" s="97" t="s">
        <v>475</v>
      </c>
    </row>
    <row r="1516" spans="1:8">
      <c r="A1516" s="94">
        <v>6</v>
      </c>
      <c r="B1516" s="114" t="s">
        <v>506</v>
      </c>
      <c r="C1516" s="115">
        <v>1</v>
      </c>
      <c r="D1516" s="78">
        <v>22771.14</v>
      </c>
      <c r="E1516" s="78">
        <f t="shared" si="227"/>
        <v>22771.14</v>
      </c>
      <c r="F1516" s="78">
        <f t="shared" si="228"/>
        <v>26004.641879999996</v>
      </c>
      <c r="G1516" s="97" t="s">
        <v>507</v>
      </c>
    </row>
    <row r="1517" spans="1:8">
      <c r="A1517" s="94">
        <v>7</v>
      </c>
      <c r="B1517" s="114" t="s">
        <v>937</v>
      </c>
      <c r="C1517" s="115">
        <v>1</v>
      </c>
      <c r="D1517" s="78">
        <v>1500</v>
      </c>
      <c r="E1517" s="78">
        <f t="shared" ref="E1517" si="229">(C1517*D1517)</f>
        <v>1500</v>
      </c>
      <c r="F1517" s="78">
        <f t="shared" si="228"/>
        <v>1712.9999999999998</v>
      </c>
      <c r="G1517" s="97"/>
    </row>
    <row r="1518" spans="1:8">
      <c r="A1518" s="94">
        <v>8</v>
      </c>
      <c r="B1518" s="118" t="s">
        <v>959</v>
      </c>
      <c r="C1518" s="119">
        <v>1</v>
      </c>
      <c r="D1518" s="78">
        <v>3000</v>
      </c>
      <c r="E1518" s="78">
        <f t="shared" si="227"/>
        <v>3000</v>
      </c>
      <c r="F1518" s="78">
        <f t="shared" si="228"/>
        <v>3425.9999999999995</v>
      </c>
      <c r="G1518" s="97"/>
      <c r="H1518" s="43" t="s">
        <v>977</v>
      </c>
    </row>
    <row r="1519" spans="1:8">
      <c r="A1519" s="94">
        <v>9</v>
      </c>
      <c r="B1519" s="114" t="s">
        <v>478</v>
      </c>
      <c r="C1519" s="115">
        <v>1</v>
      </c>
      <c r="D1519" s="78">
        <v>4361.93</v>
      </c>
      <c r="E1519" s="78">
        <f t="shared" si="227"/>
        <v>4361.93</v>
      </c>
      <c r="F1519" s="78">
        <f t="shared" si="228"/>
        <v>4981.3240599999999</v>
      </c>
      <c r="G1519" s="97" t="s">
        <v>479</v>
      </c>
    </row>
    <row r="1520" spans="1:8">
      <c r="A1520" s="94">
        <v>10</v>
      </c>
      <c r="B1520" s="114" t="s">
        <v>482</v>
      </c>
      <c r="C1520" s="115">
        <v>3</v>
      </c>
      <c r="D1520" s="78">
        <v>1281</v>
      </c>
      <c r="E1520" s="78">
        <f t="shared" si="227"/>
        <v>3843</v>
      </c>
      <c r="F1520" s="78">
        <f t="shared" si="228"/>
        <v>4388.7059999999992</v>
      </c>
      <c r="G1520" s="97" t="s">
        <v>483</v>
      </c>
    </row>
    <row r="1521" spans="1:8">
      <c r="A1521" s="94">
        <v>11</v>
      </c>
      <c r="B1521" s="114" t="s">
        <v>211</v>
      </c>
      <c r="C1521" s="115">
        <v>5</v>
      </c>
      <c r="D1521" s="78">
        <v>103.2</v>
      </c>
      <c r="E1521" s="78">
        <f t="shared" si="227"/>
        <v>516</v>
      </c>
      <c r="F1521" s="78">
        <f t="shared" si="228"/>
        <v>589.27199999999993</v>
      </c>
      <c r="G1521" s="97" t="s">
        <v>212</v>
      </c>
    </row>
    <row r="1522" spans="1:8">
      <c r="A1522" s="94">
        <v>12</v>
      </c>
      <c r="B1522" s="114" t="s">
        <v>209</v>
      </c>
      <c r="C1522" s="115">
        <v>5</v>
      </c>
      <c r="D1522" s="78">
        <v>205.26</v>
      </c>
      <c r="E1522" s="78">
        <f t="shared" si="227"/>
        <v>1026.3</v>
      </c>
      <c r="F1522" s="78">
        <f t="shared" si="228"/>
        <v>1172.0346</v>
      </c>
      <c r="G1522" s="97" t="s">
        <v>210</v>
      </c>
    </row>
    <row r="1523" spans="1:8">
      <c r="A1523" s="94">
        <v>13</v>
      </c>
      <c r="B1523" s="114" t="s">
        <v>221</v>
      </c>
      <c r="C1523" s="115">
        <v>1</v>
      </c>
      <c r="D1523" s="78">
        <v>84.96</v>
      </c>
      <c r="E1523" s="78">
        <f t="shared" si="227"/>
        <v>84.96</v>
      </c>
      <c r="F1523" s="78">
        <f t="shared" si="228"/>
        <v>97.024319999999989</v>
      </c>
      <c r="G1523" s="97" t="s">
        <v>222</v>
      </c>
    </row>
    <row r="1524" spans="1:8">
      <c r="A1524" s="94">
        <v>14</v>
      </c>
      <c r="B1524" s="114" t="s">
        <v>334</v>
      </c>
      <c r="C1524" s="115">
        <v>1</v>
      </c>
      <c r="D1524" s="78">
        <v>8032.5</v>
      </c>
      <c r="E1524" s="78">
        <f t="shared" si="227"/>
        <v>8032.5</v>
      </c>
      <c r="F1524" s="78">
        <f t="shared" si="228"/>
        <v>9173.1149999999998</v>
      </c>
      <c r="G1524" s="97" t="s">
        <v>335</v>
      </c>
    </row>
    <row r="1525" spans="1:8">
      <c r="A1525" s="94">
        <v>15</v>
      </c>
      <c r="B1525" s="114" t="s">
        <v>215</v>
      </c>
      <c r="C1525" s="115">
        <v>2</v>
      </c>
      <c r="D1525" s="78">
        <v>1626</v>
      </c>
      <c r="E1525" s="78">
        <f t="shared" si="227"/>
        <v>3252</v>
      </c>
      <c r="F1525" s="78">
        <f t="shared" si="228"/>
        <v>3713.7839999999997</v>
      </c>
      <c r="G1525" s="97" t="s">
        <v>216</v>
      </c>
    </row>
    <row r="1526" spans="1:8">
      <c r="A1526" s="94">
        <v>16</v>
      </c>
      <c r="B1526" s="114" t="s">
        <v>269</v>
      </c>
      <c r="C1526" s="115">
        <v>8</v>
      </c>
      <c r="D1526" s="78">
        <v>233.73</v>
      </c>
      <c r="E1526" s="78">
        <f t="shared" si="227"/>
        <v>1869.84</v>
      </c>
      <c r="F1526" s="78">
        <f t="shared" si="228"/>
        <v>2135.3572799999997</v>
      </c>
      <c r="G1526" s="97" t="s">
        <v>270</v>
      </c>
    </row>
    <row r="1527" spans="1:8">
      <c r="A1527" s="94">
        <v>17</v>
      </c>
      <c r="B1527" s="114" t="s">
        <v>271</v>
      </c>
      <c r="C1527" s="115">
        <v>5</v>
      </c>
      <c r="D1527" s="78">
        <v>125.11</v>
      </c>
      <c r="E1527" s="78">
        <f t="shared" si="227"/>
        <v>625.54999999999995</v>
      </c>
      <c r="F1527" s="78">
        <f t="shared" si="228"/>
        <v>714.3780999999999</v>
      </c>
      <c r="G1527" s="97" t="s">
        <v>272</v>
      </c>
    </row>
    <row r="1528" spans="1:8">
      <c r="A1528" s="94">
        <v>18</v>
      </c>
      <c r="B1528" s="114" t="s">
        <v>224</v>
      </c>
      <c r="C1528" s="115">
        <v>3</v>
      </c>
      <c r="D1528" s="78">
        <v>183</v>
      </c>
      <c r="E1528" s="78">
        <f t="shared" si="227"/>
        <v>549</v>
      </c>
      <c r="F1528" s="78">
        <f t="shared" si="228"/>
        <v>626.95799999999997</v>
      </c>
      <c r="G1528" s="97" t="s">
        <v>225</v>
      </c>
    </row>
    <row r="1529" spans="1:8">
      <c r="A1529" s="94">
        <v>19</v>
      </c>
      <c r="B1529" s="114" t="s">
        <v>287</v>
      </c>
      <c r="C1529" s="115">
        <v>3</v>
      </c>
      <c r="D1529" s="78">
        <v>138.13999999999999</v>
      </c>
      <c r="E1529" s="78">
        <f t="shared" si="227"/>
        <v>414.41999999999996</v>
      </c>
      <c r="F1529" s="78">
        <f t="shared" si="228"/>
        <v>473.26763999999991</v>
      </c>
      <c r="G1529" s="97" t="s">
        <v>288</v>
      </c>
    </row>
    <row r="1530" spans="1:8">
      <c r="A1530" s="94">
        <v>20</v>
      </c>
      <c r="B1530" s="114" t="s">
        <v>480</v>
      </c>
      <c r="C1530" s="115">
        <v>1</v>
      </c>
      <c r="D1530" s="78">
        <v>9483.0400000000009</v>
      </c>
      <c r="E1530" s="78">
        <f t="shared" si="227"/>
        <v>9483.0400000000009</v>
      </c>
      <c r="F1530" s="78">
        <f t="shared" si="228"/>
        <v>10829.63168</v>
      </c>
      <c r="G1530" s="97" t="s">
        <v>481</v>
      </c>
    </row>
    <row r="1531" spans="1:8">
      <c r="A1531" s="94">
        <v>21</v>
      </c>
      <c r="B1531" s="116" t="s">
        <v>205</v>
      </c>
      <c r="C1531" s="117">
        <v>8</v>
      </c>
      <c r="D1531" s="87">
        <v>26.53</v>
      </c>
      <c r="E1531" s="87">
        <f t="shared" si="227"/>
        <v>212.24</v>
      </c>
      <c r="F1531" s="87">
        <f t="shared" si="228"/>
        <v>242.37807999999998</v>
      </c>
      <c r="G1531" s="98" t="s">
        <v>206</v>
      </c>
    </row>
    <row r="1532" spans="1:8">
      <c r="A1532" s="93"/>
      <c r="B1532" s="80" t="s">
        <v>508</v>
      </c>
      <c r="C1532" s="81"/>
      <c r="D1532" s="82" t="s">
        <v>228</v>
      </c>
      <c r="E1532" s="83">
        <f>SUM(E1533:E1553)</f>
        <v>81507.702999999994</v>
      </c>
      <c r="F1532" s="83">
        <f t="shared" ref="F1532:H1532" si="230">SUM(F1533:F1553)</f>
        <v>93081.796825999991</v>
      </c>
      <c r="G1532" s="83">
        <f t="shared" si="230"/>
        <v>0</v>
      </c>
      <c r="H1532" s="83">
        <f t="shared" si="230"/>
        <v>0</v>
      </c>
    </row>
    <row r="1533" spans="1:8">
      <c r="A1533" s="94">
        <v>1</v>
      </c>
      <c r="B1533" s="114" t="s">
        <v>450</v>
      </c>
      <c r="C1533" s="115">
        <v>1</v>
      </c>
      <c r="D1533" s="78">
        <v>14332.95</v>
      </c>
      <c r="E1533" s="78">
        <f t="shared" ref="E1533:E1553" si="231">(C1533*D1533)</f>
        <v>14332.95</v>
      </c>
      <c r="F1533" s="78">
        <f t="shared" ref="F1533:F1553" si="232">(E1533*1.142)</f>
        <v>16368.2289</v>
      </c>
      <c r="G1533" s="97" t="s">
        <v>451</v>
      </c>
    </row>
    <row r="1534" spans="1:8">
      <c r="A1534" s="94">
        <v>2</v>
      </c>
      <c r="B1534" s="114" t="s">
        <v>371</v>
      </c>
      <c r="C1534" s="115">
        <v>1</v>
      </c>
      <c r="D1534" s="78">
        <v>541.65</v>
      </c>
      <c r="E1534" s="78">
        <f t="shared" si="231"/>
        <v>541.65</v>
      </c>
      <c r="F1534" s="78">
        <f t="shared" si="232"/>
        <v>618.56429999999989</v>
      </c>
      <c r="G1534" s="97" t="s">
        <v>372</v>
      </c>
    </row>
    <row r="1535" spans="1:8">
      <c r="A1535" s="94">
        <v>3</v>
      </c>
      <c r="B1535" s="114" t="s">
        <v>509</v>
      </c>
      <c r="C1535" s="115">
        <v>1</v>
      </c>
      <c r="D1535" s="78">
        <v>2469.6329999999998</v>
      </c>
      <c r="E1535" s="78">
        <f t="shared" si="231"/>
        <v>2469.6329999999998</v>
      </c>
      <c r="F1535" s="78">
        <f t="shared" si="232"/>
        <v>2820.3208859999995</v>
      </c>
      <c r="G1535" s="97" t="s">
        <v>471</v>
      </c>
    </row>
    <row r="1536" spans="1:8">
      <c r="A1536" s="94">
        <v>4</v>
      </c>
      <c r="B1536" s="114" t="s">
        <v>472</v>
      </c>
      <c r="C1536" s="115">
        <v>1</v>
      </c>
      <c r="D1536" s="78">
        <v>2032.53</v>
      </c>
      <c r="E1536" s="78">
        <f t="shared" si="231"/>
        <v>2032.53</v>
      </c>
      <c r="F1536" s="78">
        <f t="shared" si="232"/>
        <v>2321.1492599999997</v>
      </c>
      <c r="G1536" s="97" t="s">
        <v>473</v>
      </c>
    </row>
    <row r="1537" spans="1:8">
      <c r="A1537" s="94">
        <v>5</v>
      </c>
      <c r="B1537" s="114" t="s">
        <v>474</v>
      </c>
      <c r="C1537" s="115">
        <v>1</v>
      </c>
      <c r="D1537" s="78">
        <v>500.16</v>
      </c>
      <c r="E1537" s="78">
        <f t="shared" si="231"/>
        <v>500.16</v>
      </c>
      <c r="F1537" s="78">
        <f t="shared" si="232"/>
        <v>571.18272000000002</v>
      </c>
      <c r="G1537" s="97" t="s">
        <v>475</v>
      </c>
    </row>
    <row r="1538" spans="1:8">
      <c r="A1538" s="94">
        <v>6</v>
      </c>
      <c r="B1538" s="114" t="s">
        <v>510</v>
      </c>
      <c r="C1538" s="115">
        <v>1</v>
      </c>
      <c r="D1538" s="78">
        <v>22500</v>
      </c>
      <c r="E1538" s="78">
        <f t="shared" si="231"/>
        <v>22500</v>
      </c>
      <c r="F1538" s="78">
        <f t="shared" si="232"/>
        <v>25694.999999999996</v>
      </c>
      <c r="G1538" s="97" t="s">
        <v>511</v>
      </c>
    </row>
    <row r="1539" spans="1:8">
      <c r="A1539" s="94">
        <v>7</v>
      </c>
      <c r="B1539" s="114" t="s">
        <v>937</v>
      </c>
      <c r="C1539" s="115">
        <v>1</v>
      </c>
      <c r="D1539" s="78">
        <v>1500</v>
      </c>
      <c r="E1539" s="78">
        <f t="shared" si="231"/>
        <v>1500</v>
      </c>
      <c r="F1539" s="78">
        <f t="shared" si="232"/>
        <v>1712.9999999999998</v>
      </c>
      <c r="G1539" s="97"/>
    </row>
    <row r="1540" spans="1:8">
      <c r="A1540" s="94">
        <v>8</v>
      </c>
      <c r="B1540" s="118" t="s">
        <v>959</v>
      </c>
      <c r="C1540" s="119">
        <v>1</v>
      </c>
      <c r="D1540" s="78">
        <v>3000</v>
      </c>
      <c r="E1540" s="78">
        <f t="shared" ref="E1540" si="233">(C1540*D1540)</f>
        <v>3000</v>
      </c>
      <c r="F1540" s="78">
        <f t="shared" si="232"/>
        <v>3425.9999999999995</v>
      </c>
      <c r="G1540" s="97"/>
      <c r="H1540" s="43" t="s">
        <v>977</v>
      </c>
    </row>
    <row r="1541" spans="1:8">
      <c r="A1541" s="94">
        <v>9</v>
      </c>
      <c r="B1541" s="114" t="s">
        <v>478</v>
      </c>
      <c r="C1541" s="115">
        <v>1</v>
      </c>
      <c r="D1541" s="78">
        <v>4361.93</v>
      </c>
      <c r="E1541" s="78">
        <f t="shared" si="231"/>
        <v>4361.93</v>
      </c>
      <c r="F1541" s="78">
        <f t="shared" si="232"/>
        <v>4981.3240599999999</v>
      </c>
      <c r="G1541" s="97" t="s">
        <v>479</v>
      </c>
    </row>
    <row r="1542" spans="1:8">
      <c r="A1542" s="94">
        <v>10</v>
      </c>
      <c r="B1542" s="114" t="s">
        <v>935</v>
      </c>
      <c r="C1542" s="115">
        <v>3</v>
      </c>
      <c r="D1542" s="78">
        <v>1401</v>
      </c>
      <c r="E1542" s="78">
        <f t="shared" si="231"/>
        <v>4203</v>
      </c>
      <c r="F1542" s="78">
        <f t="shared" si="232"/>
        <v>4799.826</v>
      </c>
      <c r="G1542" s="97"/>
    </row>
    <row r="1543" spans="1:8">
      <c r="A1543" s="94">
        <v>11</v>
      </c>
      <c r="B1543" s="114" t="s">
        <v>211</v>
      </c>
      <c r="C1543" s="115">
        <v>5</v>
      </c>
      <c r="D1543" s="78">
        <v>103.2</v>
      </c>
      <c r="E1543" s="78">
        <f t="shared" si="231"/>
        <v>516</v>
      </c>
      <c r="F1543" s="78">
        <f t="shared" si="232"/>
        <v>589.27199999999993</v>
      </c>
      <c r="G1543" s="97" t="s">
        <v>212</v>
      </c>
    </row>
    <row r="1544" spans="1:8">
      <c r="A1544" s="94">
        <v>12</v>
      </c>
      <c r="B1544" s="114" t="s">
        <v>209</v>
      </c>
      <c r="C1544" s="115">
        <v>5</v>
      </c>
      <c r="D1544" s="78">
        <v>205.26</v>
      </c>
      <c r="E1544" s="78">
        <f t="shared" si="231"/>
        <v>1026.3</v>
      </c>
      <c r="F1544" s="78">
        <f t="shared" si="232"/>
        <v>1172.0346</v>
      </c>
      <c r="G1544" s="97" t="s">
        <v>210</v>
      </c>
    </row>
    <row r="1545" spans="1:8">
      <c r="A1545" s="94">
        <v>13</v>
      </c>
      <c r="B1545" s="114" t="s">
        <v>221</v>
      </c>
      <c r="C1545" s="115">
        <v>1</v>
      </c>
      <c r="D1545" s="78">
        <v>84.96</v>
      </c>
      <c r="E1545" s="78">
        <f t="shared" si="231"/>
        <v>84.96</v>
      </c>
      <c r="F1545" s="78">
        <f t="shared" si="232"/>
        <v>97.024319999999989</v>
      </c>
      <c r="G1545" s="97" t="s">
        <v>222</v>
      </c>
    </row>
    <row r="1546" spans="1:8">
      <c r="A1546" s="94">
        <v>14</v>
      </c>
      <c r="B1546" s="114" t="s">
        <v>334</v>
      </c>
      <c r="C1546" s="115">
        <v>1</v>
      </c>
      <c r="D1546" s="78">
        <v>8032.5</v>
      </c>
      <c r="E1546" s="78">
        <f t="shared" si="231"/>
        <v>8032.5</v>
      </c>
      <c r="F1546" s="78">
        <f t="shared" si="232"/>
        <v>9173.1149999999998</v>
      </c>
      <c r="G1546" s="97" t="s">
        <v>335</v>
      </c>
    </row>
    <row r="1547" spans="1:8">
      <c r="A1547" s="94">
        <v>15</v>
      </c>
      <c r="B1547" s="114" t="s">
        <v>215</v>
      </c>
      <c r="C1547" s="115">
        <v>2</v>
      </c>
      <c r="D1547" s="78">
        <v>1626</v>
      </c>
      <c r="E1547" s="78">
        <f t="shared" si="231"/>
        <v>3252</v>
      </c>
      <c r="F1547" s="78">
        <f t="shared" si="232"/>
        <v>3713.7839999999997</v>
      </c>
      <c r="G1547" s="97" t="s">
        <v>216</v>
      </c>
    </row>
    <row r="1548" spans="1:8">
      <c r="A1548" s="94">
        <v>16</v>
      </c>
      <c r="B1548" s="114" t="s">
        <v>269</v>
      </c>
      <c r="C1548" s="115">
        <v>8</v>
      </c>
      <c r="D1548" s="78">
        <v>233.73</v>
      </c>
      <c r="E1548" s="78">
        <f t="shared" si="231"/>
        <v>1869.84</v>
      </c>
      <c r="F1548" s="78">
        <f t="shared" si="232"/>
        <v>2135.3572799999997</v>
      </c>
      <c r="G1548" s="97" t="s">
        <v>270</v>
      </c>
    </row>
    <row r="1549" spans="1:8">
      <c r="A1549" s="94">
        <v>17</v>
      </c>
      <c r="B1549" s="114" t="s">
        <v>271</v>
      </c>
      <c r="C1549" s="115">
        <v>5</v>
      </c>
      <c r="D1549" s="78">
        <v>125.11</v>
      </c>
      <c r="E1549" s="78">
        <f t="shared" si="231"/>
        <v>625.54999999999995</v>
      </c>
      <c r="F1549" s="78">
        <f t="shared" si="232"/>
        <v>714.3780999999999</v>
      </c>
      <c r="G1549" s="97" t="s">
        <v>272</v>
      </c>
    </row>
    <row r="1550" spans="1:8">
      <c r="A1550" s="94">
        <v>18</v>
      </c>
      <c r="B1550" s="114" t="s">
        <v>224</v>
      </c>
      <c r="C1550" s="115">
        <v>3</v>
      </c>
      <c r="D1550" s="78">
        <v>183</v>
      </c>
      <c r="E1550" s="78">
        <f t="shared" si="231"/>
        <v>549</v>
      </c>
      <c r="F1550" s="78">
        <f t="shared" si="232"/>
        <v>626.95799999999997</v>
      </c>
      <c r="G1550" s="97" t="s">
        <v>225</v>
      </c>
    </row>
    <row r="1551" spans="1:8">
      <c r="A1551" s="94">
        <v>19</v>
      </c>
      <c r="B1551" s="114" t="s">
        <v>287</v>
      </c>
      <c r="C1551" s="115">
        <v>3</v>
      </c>
      <c r="D1551" s="78">
        <v>138.13999999999999</v>
      </c>
      <c r="E1551" s="78">
        <f t="shared" si="231"/>
        <v>414.41999999999996</v>
      </c>
      <c r="F1551" s="78">
        <f t="shared" si="232"/>
        <v>473.26763999999991</v>
      </c>
      <c r="G1551" s="97" t="s">
        <v>288</v>
      </c>
    </row>
    <row r="1552" spans="1:8">
      <c r="A1552" s="94">
        <v>20</v>
      </c>
      <c r="B1552" s="114" t="s">
        <v>480</v>
      </c>
      <c r="C1552" s="115">
        <v>1</v>
      </c>
      <c r="D1552" s="78">
        <v>9483.0400000000009</v>
      </c>
      <c r="E1552" s="78">
        <f t="shared" si="231"/>
        <v>9483.0400000000009</v>
      </c>
      <c r="F1552" s="78">
        <f t="shared" si="232"/>
        <v>10829.63168</v>
      </c>
      <c r="G1552" s="97" t="s">
        <v>481</v>
      </c>
    </row>
    <row r="1553" spans="1:7">
      <c r="A1553" s="95">
        <v>21</v>
      </c>
      <c r="B1553" s="116" t="s">
        <v>205</v>
      </c>
      <c r="C1553" s="117">
        <v>8</v>
      </c>
      <c r="D1553" s="87">
        <v>26.53</v>
      </c>
      <c r="E1553" s="87">
        <f t="shared" si="231"/>
        <v>212.24</v>
      </c>
      <c r="F1553" s="87">
        <f t="shared" si="232"/>
        <v>242.37807999999998</v>
      </c>
      <c r="G1553" s="98" t="s">
        <v>206</v>
      </c>
    </row>
  </sheetData>
  <autoFilter ref="A9:I1553"/>
  <pageMargins left="0.7" right="0.7" top="0.75" bottom="0.75" header="0.3" footer="0.3"/>
  <pageSetup paperSize="9" fitToHeight="100" orientation="landscape" horizontalDpi="200" verticalDpi="200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defaultRowHeight="15"/>
  <cols>
    <col min="1" max="1" width="13.28515625" style="43" bestFit="1" customWidth="1"/>
    <col min="2" max="2" width="18.28515625" style="43" bestFit="1" customWidth="1"/>
    <col min="3" max="3" width="14.28515625" style="70" bestFit="1" customWidth="1"/>
    <col min="4" max="12" width="5.7109375" style="45" bestFit="1" customWidth="1"/>
    <col min="13" max="13" width="5.42578125" style="44" bestFit="1" customWidth="1"/>
    <col min="14" max="16384" width="9.140625" style="44"/>
  </cols>
  <sheetData>
    <row r="1" spans="1:12" ht="58.5" customHeight="1">
      <c r="A1" s="47" t="s">
        <v>28</v>
      </c>
      <c r="B1" s="47" t="s">
        <v>29</v>
      </c>
      <c r="C1" s="69" t="s">
        <v>30</v>
      </c>
      <c r="D1" s="48" t="s">
        <v>35</v>
      </c>
      <c r="E1" s="48" t="s">
        <v>36</v>
      </c>
      <c r="F1" s="48" t="s">
        <v>37</v>
      </c>
      <c r="G1" s="48" t="s">
        <v>38</v>
      </c>
      <c r="H1" s="48" t="s">
        <v>39</v>
      </c>
      <c r="I1" s="48" t="s">
        <v>40</v>
      </c>
      <c r="J1" s="48" t="s">
        <v>41</v>
      </c>
      <c r="K1" s="48" t="s">
        <v>42</v>
      </c>
      <c r="L1" s="48" t="s">
        <v>43</v>
      </c>
    </row>
    <row r="2" spans="1:12">
      <c r="A2" s="43" t="s">
        <v>44</v>
      </c>
      <c r="B2" s="43" t="s">
        <v>45</v>
      </c>
      <c r="C2" s="70" t="s">
        <v>46</v>
      </c>
      <c r="D2" s="45">
        <v>3</v>
      </c>
      <c r="E2" s="45">
        <v>4</v>
      </c>
      <c r="F2" s="45">
        <v>2</v>
      </c>
      <c r="L2" s="71">
        <f t="shared" ref="L2:L33" si="0">SUM(D2:K2)</f>
        <v>9</v>
      </c>
    </row>
    <row r="3" spans="1:12">
      <c r="A3" s="43" t="s">
        <v>47</v>
      </c>
      <c r="B3" s="43" t="s">
        <v>48</v>
      </c>
      <c r="C3" s="70" t="s">
        <v>46</v>
      </c>
      <c r="F3" s="45">
        <v>1</v>
      </c>
      <c r="L3" s="71">
        <f t="shared" si="0"/>
        <v>1</v>
      </c>
    </row>
    <row r="4" spans="1:12">
      <c r="A4" s="43" t="s">
        <v>49</v>
      </c>
      <c r="B4" s="43" t="s">
        <v>50</v>
      </c>
      <c r="C4" s="70" t="s">
        <v>46</v>
      </c>
      <c r="D4" s="45">
        <v>3</v>
      </c>
      <c r="L4" s="71">
        <f t="shared" si="0"/>
        <v>3</v>
      </c>
    </row>
    <row r="5" spans="1:12">
      <c r="A5" s="43" t="s">
        <v>51</v>
      </c>
      <c r="B5" s="43" t="s">
        <v>52</v>
      </c>
      <c r="C5" s="70" t="s">
        <v>53</v>
      </c>
      <c r="E5" s="45">
        <v>1</v>
      </c>
      <c r="L5" s="71">
        <f t="shared" si="0"/>
        <v>1</v>
      </c>
    </row>
    <row r="6" spans="1:12">
      <c r="A6" s="43" t="s">
        <v>54</v>
      </c>
      <c r="B6" s="43" t="s">
        <v>55</v>
      </c>
      <c r="C6" s="70" t="s">
        <v>56</v>
      </c>
      <c r="D6" s="45">
        <v>9</v>
      </c>
      <c r="L6" s="71">
        <f t="shared" si="0"/>
        <v>9</v>
      </c>
    </row>
    <row r="7" spans="1:12">
      <c r="A7" s="43" t="s">
        <v>57</v>
      </c>
      <c r="B7" s="43" t="s">
        <v>55</v>
      </c>
      <c r="C7" s="70" t="s">
        <v>56</v>
      </c>
      <c r="F7" s="45">
        <v>6</v>
      </c>
      <c r="L7" s="71">
        <f t="shared" si="0"/>
        <v>6</v>
      </c>
    </row>
    <row r="8" spans="1:12">
      <c r="A8" s="43" t="s">
        <v>58</v>
      </c>
      <c r="B8" s="43" t="s">
        <v>59</v>
      </c>
      <c r="C8" s="70" t="s">
        <v>60</v>
      </c>
      <c r="I8" s="45">
        <v>2</v>
      </c>
      <c r="L8" s="71">
        <f t="shared" si="0"/>
        <v>2</v>
      </c>
    </row>
    <row r="9" spans="1:12">
      <c r="A9" s="43" t="s">
        <v>61</v>
      </c>
      <c r="B9" s="43" t="s">
        <v>62</v>
      </c>
      <c r="C9" s="70" t="s">
        <v>63</v>
      </c>
      <c r="J9" s="45">
        <v>1</v>
      </c>
      <c r="K9" s="45">
        <v>1</v>
      </c>
      <c r="L9" s="71">
        <f t="shared" si="0"/>
        <v>2</v>
      </c>
    </row>
    <row r="10" spans="1:12">
      <c r="A10" s="43" t="s">
        <v>64</v>
      </c>
      <c r="B10" s="43" t="s">
        <v>65</v>
      </c>
      <c r="C10" s="70" t="s">
        <v>63</v>
      </c>
      <c r="J10" s="45">
        <v>1</v>
      </c>
      <c r="L10" s="71">
        <f t="shared" si="0"/>
        <v>1</v>
      </c>
    </row>
    <row r="11" spans="1:12">
      <c r="A11" s="43" t="s">
        <v>66</v>
      </c>
      <c r="B11" s="43" t="s">
        <v>67</v>
      </c>
      <c r="C11" s="70" t="s">
        <v>63</v>
      </c>
      <c r="J11" s="45">
        <v>1</v>
      </c>
      <c r="K11" s="45">
        <v>1</v>
      </c>
      <c r="L11" s="71">
        <f t="shared" si="0"/>
        <v>2</v>
      </c>
    </row>
    <row r="12" spans="1:12">
      <c r="A12" s="43" t="s">
        <v>68</v>
      </c>
      <c r="B12" s="43" t="s">
        <v>65</v>
      </c>
      <c r="C12" s="70" t="s">
        <v>63</v>
      </c>
      <c r="K12" s="45">
        <v>1</v>
      </c>
      <c r="L12" s="71">
        <f t="shared" si="0"/>
        <v>1</v>
      </c>
    </row>
    <row r="13" spans="1:12">
      <c r="A13" s="43" t="s">
        <v>69</v>
      </c>
      <c r="B13" s="43" t="s">
        <v>59</v>
      </c>
      <c r="C13" s="70" t="s">
        <v>70</v>
      </c>
      <c r="I13" s="45">
        <v>8</v>
      </c>
      <c r="L13" s="71">
        <f t="shared" si="0"/>
        <v>8</v>
      </c>
    </row>
    <row r="14" spans="1:12">
      <c r="A14" s="43" t="s">
        <v>71</v>
      </c>
      <c r="B14" s="43" t="s">
        <v>72</v>
      </c>
      <c r="C14" s="70" t="s">
        <v>63</v>
      </c>
      <c r="I14" s="45">
        <v>1</v>
      </c>
      <c r="L14" s="71">
        <f t="shared" si="0"/>
        <v>1</v>
      </c>
    </row>
    <row r="15" spans="1:12">
      <c r="A15" s="43" t="s">
        <v>73</v>
      </c>
      <c r="B15" s="43" t="s">
        <v>74</v>
      </c>
      <c r="C15" s="70" t="s">
        <v>63</v>
      </c>
      <c r="I15" s="45">
        <v>1</v>
      </c>
      <c r="L15" s="71">
        <f t="shared" si="0"/>
        <v>1</v>
      </c>
    </row>
    <row r="16" spans="1:12">
      <c r="A16" s="43" t="s">
        <v>75</v>
      </c>
      <c r="B16" s="43" t="s">
        <v>76</v>
      </c>
      <c r="C16" s="70" t="s">
        <v>63</v>
      </c>
      <c r="I16" s="45">
        <v>1</v>
      </c>
      <c r="L16" s="71">
        <f t="shared" si="0"/>
        <v>1</v>
      </c>
    </row>
    <row r="17" spans="1:12">
      <c r="A17" s="43" t="s">
        <v>77</v>
      </c>
      <c r="B17" s="43" t="s">
        <v>78</v>
      </c>
      <c r="C17" s="70" t="s">
        <v>79</v>
      </c>
      <c r="F17" s="45">
        <v>1</v>
      </c>
      <c r="L17" s="71">
        <f t="shared" si="0"/>
        <v>1</v>
      </c>
    </row>
    <row r="18" spans="1:12">
      <c r="A18" s="43" t="s">
        <v>80</v>
      </c>
      <c r="B18" s="43" t="s">
        <v>81</v>
      </c>
      <c r="C18" s="70" t="s">
        <v>79</v>
      </c>
      <c r="F18" s="45">
        <v>1</v>
      </c>
      <c r="L18" s="71">
        <f t="shared" si="0"/>
        <v>1</v>
      </c>
    </row>
    <row r="19" spans="1:12">
      <c r="A19" s="43" t="s">
        <v>82</v>
      </c>
      <c r="B19" s="43" t="s">
        <v>78</v>
      </c>
      <c r="C19" s="70" t="s">
        <v>79</v>
      </c>
      <c r="F19" s="45">
        <v>1</v>
      </c>
      <c r="L19" s="71">
        <f t="shared" si="0"/>
        <v>1</v>
      </c>
    </row>
    <row r="20" spans="1:12">
      <c r="A20" s="43" t="s">
        <v>83</v>
      </c>
      <c r="B20" s="43" t="s">
        <v>78</v>
      </c>
      <c r="C20" s="70" t="s">
        <v>84</v>
      </c>
      <c r="D20" s="45">
        <v>1</v>
      </c>
      <c r="E20" s="45">
        <v>1</v>
      </c>
      <c r="L20" s="71">
        <f t="shared" si="0"/>
        <v>2</v>
      </c>
    </row>
    <row r="21" spans="1:12">
      <c r="A21" s="43" t="s">
        <v>85</v>
      </c>
      <c r="B21" s="43" t="s">
        <v>81</v>
      </c>
      <c r="C21" s="70" t="s">
        <v>84</v>
      </c>
      <c r="D21" s="45">
        <v>1</v>
      </c>
      <c r="E21" s="45">
        <v>1</v>
      </c>
      <c r="L21" s="71">
        <f t="shared" si="0"/>
        <v>2</v>
      </c>
    </row>
    <row r="22" spans="1:12">
      <c r="A22" s="43" t="s">
        <v>86</v>
      </c>
      <c r="B22" s="43" t="s">
        <v>78</v>
      </c>
      <c r="C22" s="70" t="s">
        <v>84</v>
      </c>
      <c r="D22" s="45">
        <v>1</v>
      </c>
      <c r="E22" s="45">
        <v>1</v>
      </c>
      <c r="L22" s="71">
        <f t="shared" si="0"/>
        <v>2</v>
      </c>
    </row>
    <row r="23" spans="1:12">
      <c r="A23" s="43" t="s">
        <v>87</v>
      </c>
      <c r="B23" s="43" t="s">
        <v>88</v>
      </c>
      <c r="C23" s="70" t="s">
        <v>89</v>
      </c>
      <c r="F23" s="45">
        <v>6</v>
      </c>
      <c r="I23" s="45">
        <v>3</v>
      </c>
      <c r="K23" s="45">
        <v>22</v>
      </c>
      <c r="L23" s="71">
        <f t="shared" si="0"/>
        <v>31</v>
      </c>
    </row>
    <row r="24" spans="1:12">
      <c r="A24" s="43" t="s">
        <v>90</v>
      </c>
      <c r="B24" s="43" t="s">
        <v>91</v>
      </c>
      <c r="C24" s="70" t="s">
        <v>84</v>
      </c>
      <c r="D24" s="45">
        <v>1</v>
      </c>
      <c r="E24" s="45">
        <v>2</v>
      </c>
      <c r="F24" s="45">
        <v>2</v>
      </c>
      <c r="L24" s="71">
        <f t="shared" si="0"/>
        <v>5</v>
      </c>
    </row>
    <row r="25" spans="1:12">
      <c r="A25" s="43" t="s">
        <v>92</v>
      </c>
      <c r="B25" s="43" t="s">
        <v>93</v>
      </c>
      <c r="C25" s="70" t="s">
        <v>84</v>
      </c>
      <c r="D25" s="45">
        <v>3</v>
      </c>
      <c r="E25" s="45">
        <v>2</v>
      </c>
      <c r="F25" s="45">
        <v>2</v>
      </c>
      <c r="L25" s="71">
        <f t="shared" si="0"/>
        <v>7</v>
      </c>
    </row>
    <row r="26" spans="1:12">
      <c r="A26" s="43" t="s">
        <v>94</v>
      </c>
      <c r="B26" s="43" t="s">
        <v>95</v>
      </c>
      <c r="C26" s="70" t="s">
        <v>63</v>
      </c>
      <c r="I26" s="45">
        <v>2</v>
      </c>
      <c r="J26" s="45">
        <v>2</v>
      </c>
      <c r="K26" s="45">
        <v>2</v>
      </c>
      <c r="L26" s="71">
        <f t="shared" si="0"/>
        <v>6</v>
      </c>
    </row>
    <row r="27" spans="1:12">
      <c r="A27" s="43" t="s">
        <v>96</v>
      </c>
      <c r="B27" s="43" t="s">
        <v>97</v>
      </c>
      <c r="C27" s="70" t="s">
        <v>63</v>
      </c>
      <c r="I27" s="45">
        <v>2</v>
      </c>
      <c r="J27" s="45">
        <v>2</v>
      </c>
      <c r="K27" s="45">
        <v>2</v>
      </c>
      <c r="L27" s="71">
        <f t="shared" si="0"/>
        <v>6</v>
      </c>
    </row>
    <row r="28" spans="1:12">
      <c r="A28" s="43" t="s">
        <v>98</v>
      </c>
      <c r="B28" s="43" t="s">
        <v>99</v>
      </c>
      <c r="C28" s="70" t="s">
        <v>100</v>
      </c>
      <c r="F28" s="45">
        <v>1</v>
      </c>
      <c r="L28" s="71">
        <f t="shared" si="0"/>
        <v>1</v>
      </c>
    </row>
    <row r="29" spans="1:12">
      <c r="A29" s="43" t="s">
        <v>101</v>
      </c>
      <c r="B29" s="43" t="s">
        <v>99</v>
      </c>
      <c r="C29" s="70" t="s">
        <v>100</v>
      </c>
      <c r="I29" s="45">
        <v>1</v>
      </c>
      <c r="L29" s="71">
        <f t="shared" si="0"/>
        <v>1</v>
      </c>
    </row>
    <row r="30" spans="1:12">
      <c r="A30" s="43" t="s">
        <v>102</v>
      </c>
      <c r="B30" s="43" t="s">
        <v>103</v>
      </c>
      <c r="C30" s="70" t="s">
        <v>104</v>
      </c>
      <c r="D30" s="45">
        <v>1</v>
      </c>
      <c r="E30" s="45">
        <v>1</v>
      </c>
      <c r="L30" s="71">
        <f t="shared" si="0"/>
        <v>2</v>
      </c>
    </row>
    <row r="31" spans="1:12">
      <c r="A31" s="43" t="s">
        <v>105</v>
      </c>
      <c r="B31" s="43" t="s">
        <v>59</v>
      </c>
      <c r="C31" s="70" t="s">
        <v>106</v>
      </c>
      <c r="G31" s="45">
        <v>10</v>
      </c>
      <c r="H31" s="45">
        <v>7</v>
      </c>
      <c r="L31" s="71">
        <f t="shared" si="0"/>
        <v>17</v>
      </c>
    </row>
    <row r="32" spans="1:12">
      <c r="A32" s="43" t="s">
        <v>107</v>
      </c>
      <c r="B32" s="43" t="s">
        <v>108</v>
      </c>
      <c r="C32" s="70" t="s">
        <v>89</v>
      </c>
      <c r="I32" s="45">
        <v>1</v>
      </c>
      <c r="L32" s="71">
        <f t="shared" si="0"/>
        <v>1</v>
      </c>
    </row>
    <row r="33" spans="1:12">
      <c r="A33" s="43" t="s">
        <v>109</v>
      </c>
      <c r="B33" s="43" t="s">
        <v>110</v>
      </c>
      <c r="C33" s="70" t="s">
        <v>111</v>
      </c>
      <c r="J33" s="45">
        <v>2</v>
      </c>
      <c r="L33" s="71">
        <f t="shared" si="0"/>
        <v>2</v>
      </c>
    </row>
    <row r="34" spans="1:12">
      <c r="A34" s="43" t="s">
        <v>112</v>
      </c>
      <c r="B34" s="43" t="s">
        <v>110</v>
      </c>
      <c r="C34" s="70" t="s">
        <v>113</v>
      </c>
      <c r="I34" s="45">
        <v>2</v>
      </c>
      <c r="L34" s="71">
        <f t="shared" ref="L34:L65" si="1">SUM(D34:K34)</f>
        <v>2</v>
      </c>
    </row>
    <row r="35" spans="1:12">
      <c r="A35" s="43" t="s">
        <v>114</v>
      </c>
      <c r="B35" s="43" t="s">
        <v>110</v>
      </c>
      <c r="C35" s="70" t="s">
        <v>115</v>
      </c>
      <c r="D35" s="45">
        <v>2</v>
      </c>
      <c r="L35" s="71">
        <f t="shared" si="1"/>
        <v>2</v>
      </c>
    </row>
    <row r="36" spans="1:12">
      <c r="A36" s="43" t="s">
        <v>116</v>
      </c>
      <c r="B36" s="43" t="s">
        <v>110</v>
      </c>
      <c r="C36" s="70" t="s">
        <v>117</v>
      </c>
      <c r="F36" s="45">
        <v>2</v>
      </c>
      <c r="L36" s="71">
        <f t="shared" si="1"/>
        <v>2</v>
      </c>
    </row>
    <row r="37" spans="1:12">
      <c r="A37" s="43" t="s">
        <v>118</v>
      </c>
      <c r="B37" s="43" t="s">
        <v>110</v>
      </c>
      <c r="C37" s="70" t="s">
        <v>119</v>
      </c>
      <c r="E37" s="45">
        <v>2</v>
      </c>
      <c r="L37" s="71">
        <f t="shared" si="1"/>
        <v>2</v>
      </c>
    </row>
    <row r="38" spans="1:12">
      <c r="A38" s="43" t="s">
        <v>120</v>
      </c>
      <c r="B38" s="43" t="s">
        <v>110</v>
      </c>
      <c r="C38" s="70" t="s">
        <v>121</v>
      </c>
      <c r="K38" s="45">
        <v>2</v>
      </c>
      <c r="L38" s="71">
        <f t="shared" si="1"/>
        <v>2</v>
      </c>
    </row>
    <row r="39" spans="1:12">
      <c r="A39" s="43" t="s">
        <v>122</v>
      </c>
      <c r="B39" s="43" t="s">
        <v>123</v>
      </c>
      <c r="C39" s="70" t="s">
        <v>124</v>
      </c>
      <c r="I39" s="45">
        <v>4</v>
      </c>
      <c r="L39" s="71">
        <f t="shared" si="1"/>
        <v>4</v>
      </c>
    </row>
    <row r="40" spans="1:12">
      <c r="A40" s="43" t="s">
        <v>125</v>
      </c>
      <c r="B40" s="43" t="s">
        <v>126</v>
      </c>
      <c r="C40" s="70" t="s">
        <v>124</v>
      </c>
      <c r="I40" s="45">
        <v>4</v>
      </c>
      <c r="L40" s="71">
        <f t="shared" si="1"/>
        <v>4</v>
      </c>
    </row>
    <row r="41" spans="1:12">
      <c r="A41" s="43" t="s">
        <v>127</v>
      </c>
      <c r="B41" s="43" t="s">
        <v>128</v>
      </c>
      <c r="C41" s="70" t="s">
        <v>124</v>
      </c>
      <c r="I41" s="45">
        <v>2</v>
      </c>
      <c r="L41" s="71">
        <f t="shared" si="1"/>
        <v>2</v>
      </c>
    </row>
    <row r="42" spans="1:12">
      <c r="A42" s="43" t="s">
        <v>129</v>
      </c>
      <c r="B42" s="43" t="s">
        <v>130</v>
      </c>
      <c r="C42" s="70" t="s">
        <v>131</v>
      </c>
      <c r="I42" s="45">
        <v>7</v>
      </c>
      <c r="L42" s="71">
        <f t="shared" si="1"/>
        <v>7</v>
      </c>
    </row>
    <row r="43" spans="1:12">
      <c r="A43" s="43" t="s">
        <v>132</v>
      </c>
      <c r="B43" s="43" t="s">
        <v>133</v>
      </c>
      <c r="C43" s="70" t="s">
        <v>131</v>
      </c>
      <c r="I43" s="45">
        <v>5</v>
      </c>
      <c r="L43" s="71">
        <f t="shared" si="1"/>
        <v>5</v>
      </c>
    </row>
    <row r="44" spans="1:12">
      <c r="A44" s="43" t="s">
        <v>134</v>
      </c>
      <c r="B44" s="43" t="s">
        <v>135</v>
      </c>
      <c r="C44" s="70" t="s">
        <v>131</v>
      </c>
      <c r="I44" s="45">
        <v>3</v>
      </c>
      <c r="J44" s="45">
        <v>5</v>
      </c>
      <c r="L44" s="71">
        <f t="shared" si="1"/>
        <v>8</v>
      </c>
    </row>
    <row r="45" spans="1:12">
      <c r="A45" s="43" t="s">
        <v>136</v>
      </c>
      <c r="B45" s="43" t="s">
        <v>108</v>
      </c>
      <c r="C45" s="70" t="s">
        <v>89</v>
      </c>
      <c r="I45" s="45">
        <v>1</v>
      </c>
      <c r="L45" s="71">
        <f t="shared" si="1"/>
        <v>1</v>
      </c>
    </row>
    <row r="46" spans="1:12">
      <c r="A46" s="43" t="s">
        <v>137</v>
      </c>
      <c r="B46" s="43" t="s">
        <v>138</v>
      </c>
      <c r="C46" s="70" t="s">
        <v>131</v>
      </c>
      <c r="I46" s="45">
        <v>2</v>
      </c>
      <c r="L46" s="71">
        <f t="shared" si="1"/>
        <v>2</v>
      </c>
    </row>
    <row r="47" spans="1:12">
      <c r="A47" s="43" t="s">
        <v>139</v>
      </c>
      <c r="B47" s="43" t="s">
        <v>140</v>
      </c>
      <c r="C47" s="70" t="s">
        <v>131</v>
      </c>
      <c r="I47" s="45">
        <v>4</v>
      </c>
      <c r="L47" s="71">
        <f t="shared" si="1"/>
        <v>4</v>
      </c>
    </row>
    <row r="48" spans="1:12">
      <c r="A48" s="43" t="s">
        <v>141</v>
      </c>
      <c r="B48" s="43" t="s">
        <v>142</v>
      </c>
      <c r="C48" s="70" t="s">
        <v>131</v>
      </c>
      <c r="I48" s="45">
        <v>2</v>
      </c>
      <c r="J48" s="45">
        <v>3</v>
      </c>
      <c r="L48" s="71">
        <f t="shared" si="1"/>
        <v>5</v>
      </c>
    </row>
    <row r="49" spans="1:12">
      <c r="A49" s="43" t="s">
        <v>143</v>
      </c>
      <c r="B49" s="43" t="s">
        <v>144</v>
      </c>
      <c r="C49" s="70" t="s">
        <v>131</v>
      </c>
      <c r="I49" s="45">
        <v>1</v>
      </c>
      <c r="L49" s="71">
        <f t="shared" si="1"/>
        <v>1</v>
      </c>
    </row>
    <row r="50" spans="1:12">
      <c r="A50" s="43" t="s">
        <v>145</v>
      </c>
      <c r="B50" s="43" t="s">
        <v>146</v>
      </c>
      <c r="C50" s="70" t="s">
        <v>147</v>
      </c>
      <c r="I50" s="45">
        <v>4</v>
      </c>
      <c r="J50" s="45">
        <v>5</v>
      </c>
      <c r="L50" s="71">
        <f t="shared" si="1"/>
        <v>9</v>
      </c>
    </row>
    <row r="51" spans="1:12">
      <c r="A51" s="43" t="s">
        <v>148</v>
      </c>
      <c r="B51" s="43" t="s">
        <v>149</v>
      </c>
      <c r="C51" s="70" t="s">
        <v>147</v>
      </c>
      <c r="I51" s="45">
        <v>3</v>
      </c>
      <c r="L51" s="71">
        <f t="shared" si="1"/>
        <v>3</v>
      </c>
    </row>
    <row r="52" spans="1:12">
      <c r="A52" s="43" t="s">
        <v>150</v>
      </c>
      <c r="B52" s="43" t="s">
        <v>151</v>
      </c>
      <c r="C52" s="70" t="s">
        <v>152</v>
      </c>
      <c r="I52" s="45">
        <v>3</v>
      </c>
      <c r="L52" s="71">
        <f t="shared" si="1"/>
        <v>3</v>
      </c>
    </row>
    <row r="53" spans="1:12">
      <c r="A53" s="43" t="s">
        <v>153</v>
      </c>
      <c r="B53" s="43" t="s">
        <v>154</v>
      </c>
      <c r="C53" s="70" t="s">
        <v>155</v>
      </c>
      <c r="H53" s="45">
        <v>1</v>
      </c>
      <c r="L53" s="71">
        <f t="shared" si="1"/>
        <v>1</v>
      </c>
    </row>
    <row r="54" spans="1:12">
      <c r="A54" s="43" t="s">
        <v>156</v>
      </c>
      <c r="B54" s="43" t="s">
        <v>157</v>
      </c>
      <c r="C54" s="70" t="s">
        <v>155</v>
      </c>
      <c r="H54" s="45">
        <v>1</v>
      </c>
      <c r="L54" s="71">
        <f t="shared" si="1"/>
        <v>1</v>
      </c>
    </row>
    <row r="55" spans="1:12">
      <c r="A55" s="43" t="s">
        <v>158</v>
      </c>
      <c r="B55" s="43" t="s">
        <v>154</v>
      </c>
      <c r="C55" s="70" t="s">
        <v>155</v>
      </c>
      <c r="H55" s="45">
        <v>1</v>
      </c>
      <c r="L55" s="71">
        <f t="shared" si="1"/>
        <v>1</v>
      </c>
    </row>
    <row r="56" spans="1:12">
      <c r="A56" s="43" t="s">
        <v>159</v>
      </c>
      <c r="B56" s="43" t="s">
        <v>160</v>
      </c>
      <c r="C56" s="70" t="s">
        <v>155</v>
      </c>
      <c r="G56" s="45">
        <v>1</v>
      </c>
      <c r="H56" s="45">
        <v>1</v>
      </c>
      <c r="L56" s="71">
        <f t="shared" si="1"/>
        <v>2</v>
      </c>
    </row>
    <row r="57" spans="1:12">
      <c r="A57" s="43" t="s">
        <v>161</v>
      </c>
      <c r="B57" s="43" t="s">
        <v>162</v>
      </c>
      <c r="C57" s="70" t="s">
        <v>155</v>
      </c>
      <c r="G57" s="45">
        <v>1</v>
      </c>
      <c r="H57" s="45">
        <v>1</v>
      </c>
      <c r="L57" s="71">
        <f t="shared" si="1"/>
        <v>2</v>
      </c>
    </row>
    <row r="58" spans="1:12">
      <c r="A58" s="43" t="s">
        <v>163</v>
      </c>
      <c r="B58" s="43" t="s">
        <v>144</v>
      </c>
      <c r="C58" s="70" t="s">
        <v>164</v>
      </c>
      <c r="F58" s="45">
        <v>2</v>
      </c>
      <c r="L58" s="71">
        <f t="shared" si="1"/>
        <v>2</v>
      </c>
    </row>
    <row r="59" spans="1:12">
      <c r="A59" s="43" t="s">
        <v>165</v>
      </c>
      <c r="B59" s="43" t="s">
        <v>146</v>
      </c>
      <c r="C59" s="70" t="s">
        <v>166</v>
      </c>
      <c r="F59" s="45">
        <v>11</v>
      </c>
      <c r="L59" s="71">
        <f t="shared" si="1"/>
        <v>11</v>
      </c>
    </row>
    <row r="60" spans="1:12">
      <c r="A60" s="43" t="s">
        <v>167</v>
      </c>
      <c r="B60" s="43" t="s">
        <v>168</v>
      </c>
      <c r="C60" s="70" t="s">
        <v>169</v>
      </c>
      <c r="G60" s="45">
        <v>1</v>
      </c>
      <c r="H60" s="45">
        <v>1</v>
      </c>
      <c r="L60" s="71">
        <f t="shared" si="1"/>
        <v>2</v>
      </c>
    </row>
    <row r="61" spans="1:12">
      <c r="A61" s="43" t="s">
        <v>170</v>
      </c>
      <c r="B61" s="43" t="s">
        <v>171</v>
      </c>
      <c r="C61" s="70" t="s">
        <v>155</v>
      </c>
      <c r="G61" s="45">
        <v>1</v>
      </c>
      <c r="L61" s="71">
        <f t="shared" si="1"/>
        <v>1</v>
      </c>
    </row>
    <row r="62" spans="1:12">
      <c r="A62" s="43" t="s">
        <v>172</v>
      </c>
      <c r="B62" s="43" t="s">
        <v>173</v>
      </c>
      <c r="C62" s="70" t="s">
        <v>155</v>
      </c>
      <c r="G62" s="45">
        <v>1</v>
      </c>
      <c r="L62" s="71">
        <f t="shared" si="1"/>
        <v>1</v>
      </c>
    </row>
    <row r="63" spans="1:12">
      <c r="A63" s="43" t="s">
        <v>174</v>
      </c>
      <c r="B63" s="43" t="s">
        <v>171</v>
      </c>
      <c r="C63" s="70" t="s">
        <v>155</v>
      </c>
      <c r="G63" s="45">
        <v>1</v>
      </c>
      <c r="L63" s="71">
        <f t="shared" si="1"/>
        <v>1</v>
      </c>
    </row>
    <row r="64" spans="1:12">
      <c r="A64" s="43" t="s">
        <v>175</v>
      </c>
      <c r="B64" s="43" t="s">
        <v>176</v>
      </c>
      <c r="C64" s="70" t="s">
        <v>177</v>
      </c>
      <c r="I64" s="45">
        <v>2</v>
      </c>
      <c r="L64" s="71">
        <f t="shared" si="1"/>
        <v>2</v>
      </c>
    </row>
    <row r="65" spans="1:12">
      <c r="A65" s="43" t="s">
        <v>178</v>
      </c>
      <c r="B65" s="43" t="s">
        <v>179</v>
      </c>
      <c r="C65" s="70" t="s">
        <v>155</v>
      </c>
      <c r="G65" s="45">
        <v>1</v>
      </c>
      <c r="H65" s="45">
        <v>1</v>
      </c>
      <c r="L65" s="71">
        <f t="shared" si="1"/>
        <v>2</v>
      </c>
    </row>
    <row r="66" spans="1:12">
      <c r="A66" s="43" t="s">
        <v>180</v>
      </c>
      <c r="B66" s="43" t="s">
        <v>88</v>
      </c>
      <c r="C66" s="70" t="s">
        <v>181</v>
      </c>
      <c r="F66" s="45">
        <v>4</v>
      </c>
      <c r="L66" s="71">
        <f t="shared" ref="L66:L71" si="2">SUM(D66:K66)</f>
        <v>4</v>
      </c>
    </row>
    <row r="67" spans="1:12">
      <c r="A67" s="43" t="s">
        <v>182</v>
      </c>
      <c r="B67" s="43" t="s">
        <v>183</v>
      </c>
      <c r="C67" s="70" t="s">
        <v>181</v>
      </c>
      <c r="F67" s="45">
        <v>2</v>
      </c>
      <c r="L67" s="71">
        <f t="shared" si="2"/>
        <v>2</v>
      </c>
    </row>
    <row r="68" spans="1:12">
      <c r="A68" s="43" t="s">
        <v>184</v>
      </c>
      <c r="B68" s="43" t="s">
        <v>185</v>
      </c>
      <c r="C68" s="70" t="s">
        <v>177</v>
      </c>
      <c r="D68" s="45">
        <v>3</v>
      </c>
      <c r="E68" s="45">
        <v>4</v>
      </c>
      <c r="I68" s="45">
        <v>1</v>
      </c>
      <c r="L68" s="71">
        <f t="shared" si="2"/>
        <v>8</v>
      </c>
    </row>
    <row r="69" spans="1:12">
      <c r="A69" s="43" t="s">
        <v>186</v>
      </c>
      <c r="B69" s="43" t="s">
        <v>88</v>
      </c>
      <c r="C69" s="70" t="s">
        <v>187</v>
      </c>
      <c r="J69" s="45">
        <v>2</v>
      </c>
      <c r="L69" s="71">
        <f t="shared" si="2"/>
        <v>2</v>
      </c>
    </row>
    <row r="70" spans="1:12">
      <c r="A70" s="43" t="s">
        <v>188</v>
      </c>
      <c r="B70" s="43" t="s">
        <v>108</v>
      </c>
      <c r="C70" s="70" t="s">
        <v>187</v>
      </c>
      <c r="F70" s="45">
        <v>11</v>
      </c>
      <c r="J70" s="45">
        <v>5</v>
      </c>
      <c r="L70" s="71">
        <f t="shared" si="2"/>
        <v>16</v>
      </c>
    </row>
    <row r="71" spans="1:12">
      <c r="A71" s="43" t="s">
        <v>189</v>
      </c>
      <c r="B71" s="43" t="s">
        <v>190</v>
      </c>
      <c r="C71" s="70" t="s">
        <v>177</v>
      </c>
      <c r="F71" s="45">
        <v>4</v>
      </c>
      <c r="L71" s="71">
        <f t="shared" si="2"/>
        <v>4</v>
      </c>
    </row>
    <row r="72" spans="1:12">
      <c r="A72" s="72"/>
      <c r="B72" s="72"/>
      <c r="C72" s="73" t="s">
        <v>43</v>
      </c>
      <c r="D72" s="74">
        <f t="shared" ref="D72:L72" si="3">SUM(D2:D71)</f>
        <v>28</v>
      </c>
      <c r="E72" s="74">
        <f t="shared" si="3"/>
        <v>19</v>
      </c>
      <c r="F72" s="74">
        <f t="shared" si="3"/>
        <v>59</v>
      </c>
      <c r="G72" s="74">
        <f t="shared" si="3"/>
        <v>17</v>
      </c>
      <c r="H72" s="74">
        <f t="shared" si="3"/>
        <v>14</v>
      </c>
      <c r="I72" s="74">
        <f t="shared" si="3"/>
        <v>72</v>
      </c>
      <c r="J72" s="74">
        <f t="shared" si="3"/>
        <v>29</v>
      </c>
      <c r="K72" s="74">
        <f t="shared" si="3"/>
        <v>31</v>
      </c>
      <c r="L72" s="74">
        <f t="shared" si="3"/>
        <v>269</v>
      </c>
    </row>
  </sheetData>
  <autoFilter ref="A1:L7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showGridLines="0" zoomScaleNormal="100" zoomScaleSheetLayoutView="100" workbookViewId="0">
      <pane xSplit="8" ySplit="9" topLeftCell="AC10" activePane="bottomRight" state="frozen"/>
      <selection pane="topRight" activeCell="J1" sqref="J1"/>
      <selection pane="bottomLeft" activeCell="A10" sqref="A10"/>
      <selection pane="bottomRight" activeCell="D93" sqref="D93:G93"/>
    </sheetView>
  </sheetViews>
  <sheetFormatPr defaultRowHeight="14.25"/>
  <cols>
    <col min="1" max="1" width="10.7109375" style="64" customWidth="1"/>
    <col min="2" max="2" width="60.7109375" style="39" customWidth="1"/>
    <col min="3" max="3" width="10.7109375" style="63" customWidth="1"/>
    <col min="4" max="5" width="10.7109375" style="56" customWidth="1"/>
    <col min="6" max="6" width="11.7109375" style="56" customWidth="1"/>
    <col min="7" max="7" width="10.7109375" style="2" customWidth="1"/>
    <col min="8" max="8" width="8.85546875" style="43" customWidth="1"/>
    <col min="9" max="16384" width="9.140625" style="1"/>
  </cols>
  <sheetData>
    <row r="1" spans="1:8" ht="40.5" customHeight="1">
      <c r="A1" s="50"/>
      <c r="B1" s="35"/>
      <c r="C1" s="57"/>
      <c r="D1" s="57"/>
      <c r="E1" s="57"/>
      <c r="F1" s="57" t="s">
        <v>13</v>
      </c>
      <c r="G1" s="6"/>
      <c r="H1" s="1"/>
    </row>
    <row r="2" spans="1:8" ht="14.25" customHeight="1">
      <c r="A2" s="51" t="s">
        <v>22</v>
      </c>
      <c r="B2" s="36"/>
      <c r="C2" s="58"/>
      <c r="D2" s="58"/>
      <c r="E2" s="65"/>
      <c r="F2" s="67" t="s">
        <v>1</v>
      </c>
      <c r="G2" s="4">
        <v>400087</v>
      </c>
      <c r="H2" s="1"/>
    </row>
    <row r="3" spans="1:8" ht="14.25" customHeight="1">
      <c r="A3" s="51" t="s">
        <v>0</v>
      </c>
      <c r="B3" s="36" t="s">
        <v>191</v>
      </c>
      <c r="C3" s="58"/>
      <c r="D3" s="58"/>
      <c r="E3" s="65"/>
      <c r="F3" s="67" t="s">
        <v>6</v>
      </c>
      <c r="G3" s="42" t="s">
        <v>195</v>
      </c>
      <c r="H3" s="1"/>
    </row>
    <row r="4" spans="1:8" ht="14.25" customHeight="1">
      <c r="A4" s="51" t="s">
        <v>2</v>
      </c>
      <c r="B4" s="36" t="s">
        <v>192</v>
      </c>
      <c r="C4" s="58"/>
      <c r="D4" s="58"/>
      <c r="E4" s="65"/>
      <c r="F4" s="67" t="s">
        <v>5</v>
      </c>
      <c r="G4" s="3">
        <v>43626</v>
      </c>
      <c r="H4" s="1"/>
    </row>
    <row r="5" spans="1:8" ht="14.25" customHeight="1">
      <c r="A5" s="51" t="s">
        <v>4</v>
      </c>
      <c r="B5" s="36" t="s">
        <v>193</v>
      </c>
      <c r="C5" s="58"/>
      <c r="D5" s="58"/>
      <c r="E5" s="65"/>
      <c r="F5" s="67" t="s">
        <v>3</v>
      </c>
      <c r="G5" s="4"/>
      <c r="H5" s="1"/>
    </row>
    <row r="6" spans="1:8" ht="14.25" customHeight="1">
      <c r="A6" s="52" t="s">
        <v>26</v>
      </c>
      <c r="B6" s="37" t="s">
        <v>194</v>
      </c>
      <c r="C6" s="59"/>
      <c r="D6" s="59"/>
      <c r="E6" s="66"/>
      <c r="F6" s="68" t="s">
        <v>7</v>
      </c>
      <c r="G6" s="5" t="s">
        <v>196</v>
      </c>
      <c r="H6" s="1"/>
    </row>
    <row r="7" spans="1:8" ht="14.25" customHeight="1">
      <c r="A7" s="53" t="s">
        <v>24</v>
      </c>
      <c r="B7" s="33"/>
      <c r="C7" s="60"/>
      <c r="D7" s="60"/>
      <c r="E7" s="60"/>
      <c r="F7" s="60"/>
      <c r="G7" s="27"/>
      <c r="H7" s="1"/>
    </row>
    <row r="8" spans="1:8" ht="15" customHeight="1">
      <c r="A8" s="54" t="s">
        <v>8</v>
      </c>
      <c r="B8" s="34"/>
      <c r="C8" s="61"/>
      <c r="D8" s="61"/>
      <c r="E8" s="61"/>
      <c r="F8" s="61"/>
      <c r="G8" s="113" t="s">
        <v>512</v>
      </c>
      <c r="H8" s="1"/>
    </row>
    <row r="9" spans="1:8">
      <c r="A9" s="55" t="s">
        <v>12</v>
      </c>
      <c r="B9" s="38" t="s">
        <v>9</v>
      </c>
      <c r="C9" s="62" t="s">
        <v>10</v>
      </c>
      <c r="D9" s="62" t="s">
        <v>11</v>
      </c>
      <c r="E9" s="62" t="s">
        <v>16</v>
      </c>
      <c r="F9" s="62" t="s">
        <v>20</v>
      </c>
      <c r="G9" s="7" t="s">
        <v>25</v>
      </c>
      <c r="H9" s="1"/>
    </row>
    <row r="10" spans="1:8">
      <c r="A10" s="75" t="s">
        <v>513</v>
      </c>
    </row>
    <row r="11" spans="1:8">
      <c r="A11" s="79"/>
      <c r="B11" s="80" t="s">
        <v>905</v>
      </c>
      <c r="C11" s="81"/>
      <c r="D11" s="82" t="s">
        <v>228</v>
      </c>
      <c r="E11" s="83">
        <f>SUM(E12:E28)</f>
        <v>4821146.2843799992</v>
      </c>
      <c r="F11" s="83">
        <f>SUM(F12:F28)</f>
        <v>5505732.6452619601</v>
      </c>
      <c r="G11" s="88"/>
    </row>
    <row r="12" spans="1:8">
      <c r="A12" s="76">
        <v>1</v>
      </c>
      <c r="B12" s="101" t="s">
        <v>876</v>
      </c>
      <c r="C12" s="77">
        <v>1</v>
      </c>
      <c r="D12" s="78">
        <f>'SCQF344-FLI'!E154</f>
        <v>436051.46</v>
      </c>
      <c r="E12" s="78">
        <f t="shared" ref="E12:E28" si="0">(C12*D12)</f>
        <v>436051.46</v>
      </c>
      <c r="F12" s="78">
        <f>PRODUCT(C12,'SCQF344-FLI'!F154)</f>
        <v>497970.76731999993</v>
      </c>
      <c r="G12" s="89"/>
    </row>
    <row r="13" spans="1:8">
      <c r="A13" s="76">
        <v>2</v>
      </c>
      <c r="B13" s="101" t="s">
        <v>878</v>
      </c>
      <c r="C13" s="77">
        <v>1</v>
      </c>
      <c r="D13" s="78">
        <f>'SCQF344-FLI'!E202</f>
        <v>436051.46</v>
      </c>
      <c r="E13" s="78">
        <f t="shared" si="0"/>
        <v>436051.46</v>
      </c>
      <c r="F13" s="78">
        <f>PRODUCT(C13,'SCQF344-FLI'!F202)</f>
        <v>497970.76731999993</v>
      </c>
      <c r="G13" s="89"/>
    </row>
    <row r="14" spans="1:8">
      <c r="A14" s="76">
        <v>3</v>
      </c>
      <c r="B14" s="101" t="s">
        <v>906</v>
      </c>
      <c r="C14" s="77">
        <v>1</v>
      </c>
      <c r="D14" s="78">
        <f>'SCQF344-FLI'!E219</f>
        <v>474830.18000000011</v>
      </c>
      <c r="E14" s="78">
        <f t="shared" si="0"/>
        <v>474830.18000000011</v>
      </c>
      <c r="F14" s="78">
        <f>PRODUCT(C14,'SCQF344-FLI'!F219)</f>
        <v>542256.0655599999</v>
      </c>
      <c r="G14" s="89"/>
    </row>
    <row r="15" spans="1:8">
      <c r="A15" s="76">
        <v>4</v>
      </c>
      <c r="B15" s="101" t="s">
        <v>703</v>
      </c>
      <c r="C15" s="77">
        <v>22</v>
      </c>
      <c r="D15" s="78">
        <f>'SCQF344-FLI'!E600</f>
        <v>65944.467990000005</v>
      </c>
      <c r="E15" s="78">
        <f t="shared" si="0"/>
        <v>1450778.29578</v>
      </c>
      <c r="F15" s="78">
        <f>PRODUCT(C15,'SCQF344-FLI'!F600)</f>
        <v>1656788.8137807599</v>
      </c>
      <c r="G15" s="89"/>
    </row>
    <row r="16" spans="1:8">
      <c r="A16" s="76">
        <v>5</v>
      </c>
      <c r="B16" s="101" t="s">
        <v>807</v>
      </c>
      <c r="C16" s="77">
        <v>2</v>
      </c>
      <c r="D16" s="78">
        <f>'SCQF344-FLI'!E514</f>
        <v>24075.599999999995</v>
      </c>
      <c r="E16" s="78">
        <f t="shared" si="0"/>
        <v>48151.19999999999</v>
      </c>
      <c r="F16" s="78">
        <f>PRODUCT(C16,'SCQF344-FLI'!F514)</f>
        <v>54988.670399999995</v>
      </c>
      <c r="G16" s="89"/>
    </row>
    <row r="17" spans="1:8">
      <c r="A17" s="76">
        <v>6</v>
      </c>
      <c r="B17" s="101" t="s">
        <v>808</v>
      </c>
      <c r="C17" s="77">
        <v>2</v>
      </c>
      <c r="D17" s="78">
        <f>'SCQF344-FLI'!E525</f>
        <v>24075.599999999995</v>
      </c>
      <c r="E17" s="78">
        <f t="shared" si="0"/>
        <v>48151.19999999999</v>
      </c>
      <c r="F17" s="78">
        <f>PRODUCT(C17,'SCQF344-FLI'!F525)</f>
        <v>54988.670399999995</v>
      </c>
      <c r="G17" s="89"/>
    </row>
    <row r="18" spans="1:8">
      <c r="A18" s="76">
        <v>7</v>
      </c>
      <c r="B18" s="101" t="s">
        <v>907</v>
      </c>
      <c r="C18" s="77">
        <v>2</v>
      </c>
      <c r="D18" s="78">
        <f>'SCQF344-FLI'!E632</f>
        <v>3959.1430300000002</v>
      </c>
      <c r="E18" s="78">
        <f t="shared" si="0"/>
        <v>7918.2860600000004</v>
      </c>
      <c r="F18" s="78">
        <f>PRODUCT(C18,'SCQF344-FLI'!F632)</f>
        <v>9042.6826805199998</v>
      </c>
      <c r="G18" s="89"/>
    </row>
    <row r="19" spans="1:8">
      <c r="A19" s="76">
        <v>8</v>
      </c>
      <c r="B19" s="101" t="s">
        <v>759</v>
      </c>
      <c r="C19" s="77">
        <v>1</v>
      </c>
      <c r="D19" s="78">
        <f>E53</f>
        <v>177987.75292000003</v>
      </c>
      <c r="E19" s="78">
        <f t="shared" si="0"/>
        <v>177987.75292000003</v>
      </c>
      <c r="F19" s="78">
        <f>PRODUCT(C19,F53)</f>
        <v>203262.01383463995</v>
      </c>
      <c r="G19" s="89"/>
    </row>
    <row r="20" spans="1:8">
      <c r="A20" s="76">
        <v>9</v>
      </c>
      <c r="B20" s="101" t="s">
        <v>881</v>
      </c>
      <c r="C20" s="77">
        <v>4</v>
      </c>
      <c r="D20" s="78">
        <f>E71</f>
        <v>153090.70780000003</v>
      </c>
      <c r="E20" s="78">
        <f t="shared" si="0"/>
        <v>612362.83120000013</v>
      </c>
      <c r="F20" s="78">
        <f>PRODUCT(C20,F71)</f>
        <v>699318.35323039989</v>
      </c>
      <c r="G20" s="89"/>
    </row>
    <row r="21" spans="1:8">
      <c r="A21" s="76">
        <v>10</v>
      </c>
      <c r="B21" s="101" t="s">
        <v>882</v>
      </c>
      <c r="C21" s="77">
        <v>1</v>
      </c>
      <c r="D21" s="78">
        <f>E81</f>
        <v>217432.11778999999</v>
      </c>
      <c r="E21" s="78">
        <f t="shared" si="0"/>
        <v>217432.11778999999</v>
      </c>
      <c r="F21" s="78">
        <f>PRODUCT(C21,F81)</f>
        <v>248307.47851618001</v>
      </c>
      <c r="G21" s="89"/>
    </row>
    <row r="22" spans="1:8">
      <c r="A22" s="76">
        <v>11</v>
      </c>
      <c r="B22" s="101" t="s">
        <v>883</v>
      </c>
      <c r="C22" s="77">
        <v>1</v>
      </c>
      <c r="D22" s="78">
        <f>E91</f>
        <v>81824.14499999999</v>
      </c>
      <c r="E22" s="78">
        <f t="shared" si="0"/>
        <v>81824.14499999999</v>
      </c>
      <c r="F22" s="78">
        <f>PRODUCT(C22,F91)</f>
        <v>93443.173589999991</v>
      </c>
      <c r="G22" s="89"/>
    </row>
    <row r="23" spans="1:8">
      <c r="A23" s="76">
        <v>12</v>
      </c>
      <c r="B23" s="101" t="s">
        <v>884</v>
      </c>
      <c r="C23" s="77">
        <v>1</v>
      </c>
      <c r="D23" s="78">
        <f>E97</f>
        <v>199683.79799999998</v>
      </c>
      <c r="E23" s="78">
        <f t="shared" si="0"/>
        <v>199683.79799999998</v>
      </c>
      <c r="F23" s="78">
        <f>PRODUCT(C23,F97)</f>
        <v>228038.89731599999</v>
      </c>
      <c r="G23" s="89"/>
    </row>
    <row r="24" spans="1:8">
      <c r="A24" s="76">
        <v>13</v>
      </c>
      <c r="B24" s="101" t="s">
        <v>885</v>
      </c>
      <c r="C24" s="77">
        <v>1</v>
      </c>
      <c r="D24" s="78">
        <f>E105</f>
        <v>217432.11778999999</v>
      </c>
      <c r="E24" s="78">
        <f t="shared" si="0"/>
        <v>217432.11778999999</v>
      </c>
      <c r="F24" s="78">
        <f>PRODUCT(C24,F105)</f>
        <v>248307.47851618001</v>
      </c>
      <c r="G24" s="89"/>
    </row>
    <row r="25" spans="1:8">
      <c r="A25" s="76">
        <v>14</v>
      </c>
      <c r="B25" s="101" t="s">
        <v>886</v>
      </c>
      <c r="C25" s="77">
        <v>1</v>
      </c>
      <c r="D25" s="78">
        <f>E115</f>
        <v>160095.25780000002</v>
      </c>
      <c r="E25" s="78">
        <f t="shared" si="0"/>
        <v>160095.25780000002</v>
      </c>
      <c r="F25" s="78">
        <f>PRODUCT(C25,F115)</f>
        <v>182828.78440759997</v>
      </c>
      <c r="G25" s="89"/>
    </row>
    <row r="26" spans="1:8">
      <c r="A26" s="76">
        <v>15</v>
      </c>
      <c r="B26" s="101" t="s">
        <v>908</v>
      </c>
      <c r="C26" s="77">
        <v>1</v>
      </c>
      <c r="D26" s="78">
        <f>E30</f>
        <v>146073.33204000001</v>
      </c>
      <c r="E26" s="78">
        <f t="shared" si="0"/>
        <v>146073.33204000001</v>
      </c>
      <c r="F26" s="78">
        <f>PRODUCT(C26,F30)</f>
        <v>166799.33368968</v>
      </c>
      <c r="G26" s="89"/>
    </row>
    <row r="27" spans="1:8">
      <c r="A27" s="76">
        <v>16</v>
      </c>
      <c r="B27" s="101" t="s">
        <v>909</v>
      </c>
      <c r="C27" s="77">
        <v>1</v>
      </c>
      <c r="D27" s="78">
        <f>E46</f>
        <v>52948.850000000006</v>
      </c>
      <c r="E27" s="78">
        <f t="shared" si="0"/>
        <v>52948.850000000006</v>
      </c>
      <c r="F27" s="78">
        <f>PRODUCT(C27,F46)</f>
        <v>60467.586699999993</v>
      </c>
      <c r="G27" s="89"/>
    </row>
    <row r="28" spans="1:8">
      <c r="A28" s="85">
        <v>17</v>
      </c>
      <c r="B28" s="102" t="s">
        <v>910</v>
      </c>
      <c r="C28" s="86">
        <v>1</v>
      </c>
      <c r="D28" s="87">
        <f>E50</f>
        <v>53374</v>
      </c>
      <c r="E28" s="87">
        <f t="shared" si="0"/>
        <v>53374</v>
      </c>
      <c r="F28" s="87">
        <f>PRODUCT(C28,F50)</f>
        <v>60953.107999999993</v>
      </c>
      <c r="G28" s="90"/>
    </row>
    <row r="29" spans="1:8">
      <c r="A29" s="75" t="s">
        <v>543</v>
      </c>
    </row>
    <row r="30" spans="1:8">
      <c r="A30" s="93"/>
      <c r="B30" s="80" t="s">
        <v>911</v>
      </c>
      <c r="C30" s="81"/>
      <c r="D30" s="82" t="s">
        <v>228</v>
      </c>
      <c r="E30" s="83">
        <f>SUM(E31:E45)</f>
        <v>146073.33204000001</v>
      </c>
      <c r="F30" s="83">
        <f>SUM(F31:F45)</f>
        <v>166799.33368968</v>
      </c>
      <c r="G30" s="96"/>
      <c r="H30" s="100" t="s">
        <v>545</v>
      </c>
    </row>
    <row r="31" spans="1:8">
      <c r="A31" s="94">
        <v>1</v>
      </c>
      <c r="B31" s="114" t="s">
        <v>558</v>
      </c>
      <c r="C31" s="115">
        <v>3</v>
      </c>
      <c r="D31" s="78">
        <v>1799.02</v>
      </c>
      <c r="E31" s="78">
        <f t="shared" ref="E31:E45" si="1">(C31*D31)</f>
        <v>5397.0599999999995</v>
      </c>
      <c r="F31" s="78">
        <f t="shared" ref="F31:F39" si="2">(E31*1.142)</f>
        <v>6163.4425199999987</v>
      </c>
      <c r="G31" s="97" t="s">
        <v>559</v>
      </c>
    </row>
    <row r="32" spans="1:8">
      <c r="A32" s="94">
        <v>2</v>
      </c>
      <c r="B32" s="114" t="s">
        <v>837</v>
      </c>
      <c r="C32" s="115">
        <v>3</v>
      </c>
      <c r="D32" s="78">
        <v>719.61</v>
      </c>
      <c r="E32" s="78">
        <f t="shared" si="1"/>
        <v>2158.83</v>
      </c>
      <c r="F32" s="78">
        <f t="shared" si="2"/>
        <v>2465.3838599999999</v>
      </c>
      <c r="G32" s="97" t="s">
        <v>838</v>
      </c>
    </row>
    <row r="33" spans="1:8">
      <c r="A33" s="94">
        <v>3</v>
      </c>
      <c r="B33" s="114" t="s">
        <v>891</v>
      </c>
      <c r="C33" s="115">
        <v>3</v>
      </c>
      <c r="D33" s="78">
        <v>1621.77</v>
      </c>
      <c r="E33" s="78">
        <f t="shared" si="1"/>
        <v>4865.3099999999995</v>
      </c>
      <c r="F33" s="78">
        <f t="shared" si="2"/>
        <v>5556.1840199999988</v>
      </c>
      <c r="G33" s="97" t="s">
        <v>892</v>
      </c>
    </row>
    <row r="34" spans="1:8">
      <c r="A34" s="94">
        <v>4</v>
      </c>
      <c r="B34" s="114" t="s">
        <v>767</v>
      </c>
      <c r="C34" s="115">
        <v>3</v>
      </c>
      <c r="D34" s="78">
        <v>882.41</v>
      </c>
      <c r="E34" s="78">
        <f t="shared" si="1"/>
        <v>2647.23</v>
      </c>
      <c r="F34" s="78">
        <f t="shared" si="2"/>
        <v>3023.1366599999997</v>
      </c>
      <c r="G34" s="97" t="s">
        <v>768</v>
      </c>
    </row>
    <row r="35" spans="1:8">
      <c r="A35" s="94">
        <v>5</v>
      </c>
      <c r="B35" s="114" t="s">
        <v>546</v>
      </c>
      <c r="C35" s="115">
        <v>3</v>
      </c>
      <c r="D35" s="78">
        <v>1254.9100000000001</v>
      </c>
      <c r="E35" s="78">
        <f t="shared" si="1"/>
        <v>3764.7300000000005</v>
      </c>
      <c r="F35" s="78">
        <f t="shared" si="2"/>
        <v>4299.3216600000005</v>
      </c>
      <c r="G35" s="97" t="s">
        <v>547</v>
      </c>
    </row>
    <row r="36" spans="1:8">
      <c r="A36" s="94">
        <v>6</v>
      </c>
      <c r="B36" s="114" t="s">
        <v>688</v>
      </c>
      <c r="C36" s="115">
        <v>3</v>
      </c>
      <c r="D36" s="78">
        <v>1338.73</v>
      </c>
      <c r="E36" s="78">
        <f t="shared" si="1"/>
        <v>4016.19</v>
      </c>
      <c r="F36" s="78">
        <f t="shared" si="2"/>
        <v>4586.4889800000001</v>
      </c>
      <c r="G36" s="97" t="s">
        <v>689</v>
      </c>
    </row>
    <row r="37" spans="1:8">
      <c r="A37" s="94">
        <v>7</v>
      </c>
      <c r="B37" s="120" t="s">
        <v>1010</v>
      </c>
      <c r="C37" s="121">
        <v>1</v>
      </c>
      <c r="D37" s="78">
        <v>20806.239999999998</v>
      </c>
      <c r="E37" s="78">
        <f t="shared" si="1"/>
        <v>20806.239999999998</v>
      </c>
      <c r="F37" s="78">
        <f t="shared" si="2"/>
        <v>23760.726079999997</v>
      </c>
      <c r="G37" s="97"/>
    </row>
    <row r="38" spans="1:8">
      <c r="A38" s="94">
        <v>8</v>
      </c>
      <c r="B38" s="120" t="s">
        <v>1011</v>
      </c>
      <c r="C38" s="121">
        <v>10</v>
      </c>
      <c r="D38" s="78">
        <f>5*91*3</f>
        <v>1365</v>
      </c>
      <c r="E38" s="78">
        <f t="shared" si="1"/>
        <v>13650</v>
      </c>
      <c r="F38" s="78">
        <f t="shared" si="2"/>
        <v>15588.3</v>
      </c>
      <c r="G38" s="97"/>
      <c r="H38" s="43" t="s">
        <v>1012</v>
      </c>
    </row>
    <row r="39" spans="1:8">
      <c r="A39" s="94">
        <v>9</v>
      </c>
      <c r="B39" s="120" t="s">
        <v>1013</v>
      </c>
      <c r="C39" s="121">
        <v>17</v>
      </c>
      <c r="D39" s="78">
        <v>2728</v>
      </c>
      <c r="E39" s="78">
        <f t="shared" si="1"/>
        <v>46376</v>
      </c>
      <c r="F39" s="78">
        <f t="shared" si="2"/>
        <v>52961.391999999993</v>
      </c>
      <c r="G39" s="97"/>
    </row>
    <row r="40" spans="1:8" customFormat="1" ht="15">
      <c r="A40" s="94">
        <v>10</v>
      </c>
      <c r="B40" s="120" t="s">
        <v>1014</v>
      </c>
      <c r="C40" s="121">
        <v>15</v>
      </c>
      <c r="D40" s="78">
        <v>15</v>
      </c>
      <c r="E40" s="78">
        <f t="shared" si="1"/>
        <v>225</v>
      </c>
      <c r="F40" s="78">
        <f t="shared" ref="F40:F41" si="3">(E40*1.135)</f>
        <v>255.375</v>
      </c>
      <c r="G40" s="97" t="s">
        <v>204</v>
      </c>
    </row>
    <row r="41" spans="1:8" customFormat="1" ht="15">
      <c r="A41" s="94">
        <v>11</v>
      </c>
      <c r="B41" s="120" t="s">
        <v>1015</v>
      </c>
      <c r="C41" s="121">
        <v>15</v>
      </c>
      <c r="D41" s="78">
        <v>141.30000000000001</v>
      </c>
      <c r="E41" s="78">
        <f t="shared" si="1"/>
        <v>2119.5</v>
      </c>
      <c r="F41" s="78">
        <f t="shared" si="3"/>
        <v>2405.6325000000002</v>
      </c>
      <c r="G41" s="97" t="s">
        <v>1016</v>
      </c>
    </row>
    <row r="42" spans="1:8" customFormat="1" ht="15">
      <c r="A42" s="94">
        <v>12</v>
      </c>
      <c r="B42" s="120" t="s">
        <v>375</v>
      </c>
      <c r="C42" s="121">
        <v>15</v>
      </c>
      <c r="D42" s="78">
        <v>31.3674</v>
      </c>
      <c r="E42" s="78">
        <f t="shared" si="1"/>
        <v>470.51100000000002</v>
      </c>
      <c r="F42" s="78">
        <f t="shared" ref="F42:F45" si="4">(E42*1.142)</f>
        <v>537.32356200000004</v>
      </c>
      <c r="G42" s="97" t="s">
        <v>376</v>
      </c>
    </row>
    <row r="43" spans="1:8">
      <c r="A43" s="94">
        <v>13</v>
      </c>
      <c r="B43" s="114" t="s">
        <v>1017</v>
      </c>
      <c r="C43" s="115">
        <v>5</v>
      </c>
      <c r="D43" s="78">
        <v>2913.4862400000002</v>
      </c>
      <c r="E43" s="78">
        <f t="shared" si="1"/>
        <v>14567.431200000001</v>
      </c>
      <c r="F43" s="78">
        <f t="shared" si="4"/>
        <v>16636.006430400001</v>
      </c>
      <c r="G43" s="97" t="s">
        <v>1018</v>
      </c>
    </row>
    <row r="44" spans="1:8">
      <c r="A44" s="94">
        <v>14</v>
      </c>
      <c r="B44" s="114" t="s">
        <v>1021</v>
      </c>
      <c r="C44" s="115">
        <v>5</v>
      </c>
      <c r="D44" s="78">
        <v>4091.2072800000001</v>
      </c>
      <c r="E44" s="78">
        <f t="shared" si="1"/>
        <v>20456.036400000001</v>
      </c>
      <c r="F44" s="78">
        <f t="shared" si="4"/>
        <v>23360.7935688</v>
      </c>
      <c r="G44" s="97" t="s">
        <v>1022</v>
      </c>
    </row>
    <row r="45" spans="1:8">
      <c r="A45" s="94">
        <v>15</v>
      </c>
      <c r="B45" s="114" t="s">
        <v>1023</v>
      </c>
      <c r="C45" s="115">
        <v>1</v>
      </c>
      <c r="D45" s="78">
        <v>4553.2634399999997</v>
      </c>
      <c r="E45" s="78">
        <f t="shared" si="1"/>
        <v>4553.2634399999997</v>
      </c>
      <c r="F45" s="78">
        <f t="shared" si="4"/>
        <v>5199.8268484799992</v>
      </c>
      <c r="G45" s="97" t="s">
        <v>1024</v>
      </c>
    </row>
    <row r="46" spans="1:8">
      <c r="A46" s="93"/>
      <c r="B46" s="80" t="s">
        <v>912</v>
      </c>
      <c r="C46" s="81"/>
      <c r="D46" s="82" t="s">
        <v>228</v>
      </c>
      <c r="E46" s="83">
        <f>SUM(E47:E49)</f>
        <v>52948.850000000006</v>
      </c>
      <c r="F46" s="83">
        <f>SUM(F47:F49)</f>
        <v>60467.586699999993</v>
      </c>
      <c r="G46" s="96"/>
      <c r="H46" s="100" t="s">
        <v>545</v>
      </c>
    </row>
    <row r="47" spans="1:8">
      <c r="A47" s="94">
        <v>1</v>
      </c>
      <c r="B47" s="114" t="s">
        <v>844</v>
      </c>
      <c r="C47" s="115">
        <v>1</v>
      </c>
      <c r="D47" s="78">
        <v>28459.79</v>
      </c>
      <c r="E47" s="78">
        <f>(C47*D47)</f>
        <v>28459.79</v>
      </c>
      <c r="F47" s="78">
        <f>(E47*1.142)</f>
        <v>32501.080179999997</v>
      </c>
      <c r="G47" s="97" t="s">
        <v>845</v>
      </c>
    </row>
    <row r="48" spans="1:8">
      <c r="A48" s="94">
        <v>2</v>
      </c>
      <c r="B48" s="114" t="s">
        <v>846</v>
      </c>
      <c r="C48" s="115">
        <v>1</v>
      </c>
      <c r="D48" s="78">
        <v>19856.37</v>
      </c>
      <c r="E48" s="78">
        <f>(C48*D48)</f>
        <v>19856.37</v>
      </c>
      <c r="F48" s="78">
        <f>(E48*1.142)</f>
        <v>22675.974539999996</v>
      </c>
      <c r="G48" s="97" t="s">
        <v>847</v>
      </c>
    </row>
    <row r="49" spans="1:8">
      <c r="A49" s="95">
        <v>3</v>
      </c>
      <c r="B49" s="116" t="s">
        <v>848</v>
      </c>
      <c r="C49" s="117">
        <v>3</v>
      </c>
      <c r="D49" s="87">
        <v>1544.23</v>
      </c>
      <c r="E49" s="87">
        <f>(C49*D49)</f>
        <v>4632.6900000000005</v>
      </c>
      <c r="F49" s="87">
        <f>(E49*1.142)</f>
        <v>5290.5319799999997</v>
      </c>
      <c r="G49" s="98" t="s">
        <v>849</v>
      </c>
    </row>
    <row r="50" spans="1:8">
      <c r="A50" s="93"/>
      <c r="B50" s="80" t="s">
        <v>913</v>
      </c>
      <c r="C50" s="81"/>
      <c r="D50" s="82" t="s">
        <v>228</v>
      </c>
      <c r="E50" s="83">
        <f>SUM(E51:E51)</f>
        <v>53374</v>
      </c>
      <c r="F50" s="83">
        <f>SUM(F51:F51)</f>
        <v>60953.107999999993</v>
      </c>
      <c r="G50" s="96"/>
      <c r="H50" s="100" t="s">
        <v>545</v>
      </c>
    </row>
    <row r="51" spans="1:8">
      <c r="A51" s="95">
        <v>1</v>
      </c>
      <c r="B51" s="116" t="s">
        <v>774</v>
      </c>
      <c r="C51" s="117">
        <v>2</v>
      </c>
      <c r="D51" s="87">
        <v>26687</v>
      </c>
      <c r="E51" s="87">
        <f>(C51*D51)</f>
        <v>53374</v>
      </c>
      <c r="F51" s="87">
        <f>(E51*1.142)</f>
        <v>60953.107999999993</v>
      </c>
      <c r="G51" s="98" t="s">
        <v>775</v>
      </c>
    </row>
    <row r="52" spans="1:8">
      <c r="A52" s="75" t="s">
        <v>576</v>
      </c>
    </row>
    <row r="53" spans="1:8" ht="15">
      <c r="A53" s="93"/>
      <c r="B53" s="80" t="s">
        <v>778</v>
      </c>
      <c r="C53" s="81"/>
      <c r="D53" s="82" t="s">
        <v>228</v>
      </c>
      <c r="E53" s="83">
        <f>SUM(E54:E70)</f>
        <v>177987.75292000003</v>
      </c>
      <c r="F53" s="83">
        <f>SUM(F54:F70)</f>
        <v>203262.01383463995</v>
      </c>
      <c r="G53" s="96"/>
      <c r="H53" s="99" t="s">
        <v>545</v>
      </c>
    </row>
    <row r="54" spans="1:8">
      <c r="A54" s="94">
        <v>1</v>
      </c>
      <c r="B54" s="114" t="s">
        <v>578</v>
      </c>
      <c r="C54" s="115">
        <v>1</v>
      </c>
      <c r="D54" s="78">
        <v>91499.33</v>
      </c>
      <c r="E54" s="78">
        <f t="shared" ref="E54:E70" si="5">(C54*D54)</f>
        <v>91499.33</v>
      </c>
      <c r="F54" s="78">
        <f t="shared" ref="F54:F70" si="6">(E54*1.142)</f>
        <v>104492.23486</v>
      </c>
      <c r="G54" s="97" t="s">
        <v>579</v>
      </c>
    </row>
    <row r="55" spans="1:8">
      <c r="A55" s="94">
        <v>2</v>
      </c>
      <c r="B55" s="114" t="s">
        <v>580</v>
      </c>
      <c r="C55" s="115">
        <v>1</v>
      </c>
      <c r="D55" s="78">
        <v>395.48</v>
      </c>
      <c r="E55" s="78">
        <f t="shared" si="5"/>
        <v>395.48</v>
      </c>
      <c r="F55" s="78">
        <f t="shared" si="6"/>
        <v>451.63815999999997</v>
      </c>
      <c r="G55" s="97" t="s">
        <v>581</v>
      </c>
    </row>
    <row r="56" spans="1:8">
      <c r="A56" s="94">
        <v>3</v>
      </c>
      <c r="B56" s="114" t="s">
        <v>582</v>
      </c>
      <c r="C56" s="115">
        <v>1</v>
      </c>
      <c r="D56" s="78">
        <v>4285.4399999999996</v>
      </c>
      <c r="E56" s="78">
        <f t="shared" si="5"/>
        <v>4285.4399999999996</v>
      </c>
      <c r="F56" s="78">
        <f t="shared" si="6"/>
        <v>4893.9724799999995</v>
      </c>
      <c r="G56" s="97" t="s">
        <v>583</v>
      </c>
    </row>
    <row r="57" spans="1:8">
      <c r="A57" s="94">
        <v>4</v>
      </c>
      <c r="B57" s="114" t="s">
        <v>584</v>
      </c>
      <c r="C57" s="115">
        <v>1</v>
      </c>
      <c r="D57" s="78">
        <v>1080.74</v>
      </c>
      <c r="E57" s="78">
        <f t="shared" si="5"/>
        <v>1080.74</v>
      </c>
      <c r="F57" s="78">
        <f t="shared" si="6"/>
        <v>1234.20508</v>
      </c>
      <c r="G57" s="97" t="s">
        <v>585</v>
      </c>
    </row>
    <row r="58" spans="1:8">
      <c r="A58" s="94">
        <v>5</v>
      </c>
      <c r="B58" s="114" t="s">
        <v>988</v>
      </c>
      <c r="C58" s="115">
        <v>1</v>
      </c>
      <c r="D58" s="78">
        <v>30329.377100000002</v>
      </c>
      <c r="E58" s="78">
        <f t="shared" si="5"/>
        <v>30329.377100000002</v>
      </c>
      <c r="F58" s="78">
        <f t="shared" si="6"/>
        <v>34636.148648199996</v>
      </c>
      <c r="G58" s="97" t="s">
        <v>989</v>
      </c>
    </row>
    <row r="59" spans="1:8">
      <c r="A59" s="94">
        <v>6</v>
      </c>
      <c r="B59" s="114" t="s">
        <v>586</v>
      </c>
      <c r="C59" s="115">
        <v>1</v>
      </c>
      <c r="D59" s="78">
        <v>1950.16</v>
      </c>
      <c r="E59" s="78">
        <f t="shared" si="5"/>
        <v>1950.16</v>
      </c>
      <c r="F59" s="78">
        <f t="shared" si="6"/>
        <v>2227.0827199999999</v>
      </c>
      <c r="G59" s="97" t="s">
        <v>587</v>
      </c>
    </row>
    <row r="60" spans="1:8">
      <c r="A60" s="94">
        <v>7</v>
      </c>
      <c r="B60" s="114" t="s">
        <v>895</v>
      </c>
      <c r="C60" s="115">
        <v>1</v>
      </c>
      <c r="D60" s="78">
        <v>17681.73</v>
      </c>
      <c r="E60" s="78">
        <f t="shared" si="5"/>
        <v>17681.73</v>
      </c>
      <c r="F60" s="78">
        <f t="shared" si="6"/>
        <v>20192.535659999998</v>
      </c>
      <c r="G60" s="97" t="s">
        <v>896</v>
      </c>
    </row>
    <row r="61" spans="1:8">
      <c r="A61" s="94">
        <v>8</v>
      </c>
      <c r="B61" s="114" t="s">
        <v>1041</v>
      </c>
      <c r="C61" s="115">
        <v>1</v>
      </c>
      <c r="D61" s="78">
        <v>1811.0407</v>
      </c>
      <c r="E61" s="78">
        <f t="shared" si="5"/>
        <v>1811.0407</v>
      </c>
      <c r="F61" s="78">
        <f t="shared" si="6"/>
        <v>2068.2084793999998</v>
      </c>
      <c r="G61" s="97" t="s">
        <v>1042</v>
      </c>
    </row>
    <row r="62" spans="1:8">
      <c r="A62" s="94">
        <v>9</v>
      </c>
      <c r="B62" s="114" t="s">
        <v>592</v>
      </c>
      <c r="C62" s="115">
        <v>1</v>
      </c>
      <c r="D62" s="78">
        <v>7004.55</v>
      </c>
      <c r="E62" s="78">
        <f t="shared" si="5"/>
        <v>7004.55</v>
      </c>
      <c r="F62" s="78">
        <f t="shared" si="6"/>
        <v>7999.1960999999992</v>
      </c>
      <c r="G62" s="97" t="s">
        <v>593</v>
      </c>
    </row>
    <row r="63" spans="1:8">
      <c r="A63" s="94">
        <v>10</v>
      </c>
      <c r="B63" s="114" t="s">
        <v>594</v>
      </c>
      <c r="C63" s="115">
        <v>1</v>
      </c>
      <c r="D63" s="78">
        <v>4057.41</v>
      </c>
      <c r="E63" s="78">
        <f t="shared" si="5"/>
        <v>4057.41</v>
      </c>
      <c r="F63" s="78">
        <f t="shared" si="6"/>
        <v>4633.5622199999998</v>
      </c>
      <c r="G63" s="97" t="s">
        <v>595</v>
      </c>
    </row>
    <row r="64" spans="1:8">
      <c r="A64" s="94">
        <v>11</v>
      </c>
      <c r="B64" s="120" t="s">
        <v>616</v>
      </c>
      <c r="C64" s="121">
        <v>6</v>
      </c>
      <c r="D64" s="78">
        <v>297.77</v>
      </c>
      <c r="E64" s="78">
        <f t="shared" si="5"/>
        <v>1786.62</v>
      </c>
      <c r="F64" s="78">
        <f t="shared" si="6"/>
        <v>2040.3200399999996</v>
      </c>
      <c r="G64" s="97" t="s">
        <v>617</v>
      </c>
    </row>
    <row r="65" spans="1:8">
      <c r="A65" s="94">
        <v>12</v>
      </c>
      <c r="B65" s="120" t="s">
        <v>622</v>
      </c>
      <c r="C65" s="121">
        <v>3</v>
      </c>
      <c r="D65" s="78">
        <v>368.37504000000001</v>
      </c>
      <c r="E65" s="78">
        <f t="shared" si="5"/>
        <v>1105.1251200000002</v>
      </c>
      <c r="F65" s="78">
        <f t="shared" si="6"/>
        <v>1262.0528870400001</v>
      </c>
      <c r="G65" s="97" t="s">
        <v>623</v>
      </c>
    </row>
    <row r="66" spans="1:8">
      <c r="A66" s="94">
        <v>13</v>
      </c>
      <c r="B66" s="120" t="s">
        <v>618</v>
      </c>
      <c r="C66" s="121">
        <v>9</v>
      </c>
      <c r="D66" s="78">
        <v>257.32</v>
      </c>
      <c r="E66" s="78">
        <f t="shared" si="5"/>
        <v>2315.88</v>
      </c>
      <c r="F66" s="78">
        <f t="shared" si="6"/>
        <v>2644.7349599999998</v>
      </c>
      <c r="G66" s="97" t="s">
        <v>619</v>
      </c>
    </row>
    <row r="67" spans="1:8">
      <c r="A67" s="94">
        <v>14</v>
      </c>
      <c r="B67" s="120" t="s">
        <v>996</v>
      </c>
      <c r="C67" s="121">
        <v>9</v>
      </c>
      <c r="D67" s="78">
        <v>524.07000000000005</v>
      </c>
      <c r="E67" s="78">
        <f t="shared" si="5"/>
        <v>4716.63</v>
      </c>
      <c r="F67" s="78">
        <f t="shared" si="6"/>
        <v>5386.3914599999998</v>
      </c>
      <c r="G67" s="97" t="s">
        <v>997</v>
      </c>
    </row>
    <row r="68" spans="1:8">
      <c r="A68" s="94">
        <v>15</v>
      </c>
      <c r="B68" s="120" t="s">
        <v>620</v>
      </c>
      <c r="C68" s="121">
        <v>9</v>
      </c>
      <c r="D68" s="78">
        <f>3*67</f>
        <v>201</v>
      </c>
      <c r="E68" s="78">
        <f t="shared" si="5"/>
        <v>1809</v>
      </c>
      <c r="F68" s="78">
        <f t="shared" si="6"/>
        <v>2065.8779999999997</v>
      </c>
      <c r="G68" s="97" t="s">
        <v>204</v>
      </c>
    </row>
    <row r="69" spans="1:8">
      <c r="A69" s="94">
        <v>16</v>
      </c>
      <c r="B69" s="120" t="s">
        <v>621</v>
      </c>
      <c r="C69" s="121">
        <v>9</v>
      </c>
      <c r="D69" s="78">
        <f>3*87</f>
        <v>261</v>
      </c>
      <c r="E69" s="78">
        <f t="shared" si="5"/>
        <v>2349</v>
      </c>
      <c r="F69" s="78">
        <f t="shared" si="6"/>
        <v>2682.558</v>
      </c>
      <c r="G69" s="97" t="s">
        <v>204</v>
      </c>
    </row>
    <row r="70" spans="1:8">
      <c r="A70" s="94">
        <v>17</v>
      </c>
      <c r="B70" s="120" t="s">
        <v>624</v>
      </c>
      <c r="C70" s="121">
        <v>9</v>
      </c>
      <c r="D70" s="78">
        <v>423.36</v>
      </c>
      <c r="E70" s="78">
        <f t="shared" si="5"/>
        <v>3810.2400000000002</v>
      </c>
      <c r="F70" s="78">
        <f t="shared" si="6"/>
        <v>4351.2940799999997</v>
      </c>
      <c r="G70" s="97" t="s">
        <v>625</v>
      </c>
    </row>
    <row r="71" spans="1:8" ht="15">
      <c r="A71" s="93"/>
      <c r="B71" s="80" t="s">
        <v>897</v>
      </c>
      <c r="C71" s="81"/>
      <c r="D71" s="82" t="s">
        <v>228</v>
      </c>
      <c r="E71" s="83">
        <f>SUM(E72:E80)</f>
        <v>153090.70780000003</v>
      </c>
      <c r="F71" s="83">
        <f>SUM(F72:F80)</f>
        <v>174829.58830759997</v>
      </c>
      <c r="G71" s="96"/>
      <c r="H71" s="99" t="s">
        <v>545</v>
      </c>
    </row>
    <row r="72" spans="1:8">
      <c r="A72" s="94">
        <v>1</v>
      </c>
      <c r="B72" s="114" t="s">
        <v>578</v>
      </c>
      <c r="C72" s="115">
        <v>1</v>
      </c>
      <c r="D72" s="78">
        <v>91499.33</v>
      </c>
      <c r="E72" s="78">
        <f t="shared" ref="E72:E80" si="7">(C72*D72)</f>
        <v>91499.33</v>
      </c>
      <c r="F72" s="78">
        <f t="shared" ref="F72:F80" si="8">(E72*1.142)</f>
        <v>104492.23486</v>
      </c>
      <c r="G72" s="97" t="s">
        <v>579</v>
      </c>
    </row>
    <row r="73" spans="1:8">
      <c r="A73" s="94">
        <v>2</v>
      </c>
      <c r="B73" s="114" t="s">
        <v>580</v>
      </c>
      <c r="C73" s="115">
        <v>1</v>
      </c>
      <c r="D73" s="78">
        <v>395.48</v>
      </c>
      <c r="E73" s="78">
        <f t="shared" si="7"/>
        <v>395.48</v>
      </c>
      <c r="F73" s="78">
        <f t="shared" si="8"/>
        <v>451.63815999999997</v>
      </c>
      <c r="G73" s="97" t="s">
        <v>581</v>
      </c>
    </row>
    <row r="74" spans="1:8">
      <c r="A74" s="94">
        <v>3</v>
      </c>
      <c r="B74" s="114" t="s">
        <v>582</v>
      </c>
      <c r="C74" s="115">
        <v>1</v>
      </c>
      <c r="D74" s="78">
        <v>4285.4399999999996</v>
      </c>
      <c r="E74" s="78">
        <f t="shared" si="7"/>
        <v>4285.4399999999996</v>
      </c>
      <c r="F74" s="78">
        <f t="shared" si="8"/>
        <v>4893.9724799999995</v>
      </c>
      <c r="G74" s="97" t="s">
        <v>583</v>
      </c>
    </row>
    <row r="75" spans="1:8">
      <c r="A75" s="94">
        <v>4</v>
      </c>
      <c r="B75" s="114" t="s">
        <v>584</v>
      </c>
      <c r="C75" s="115">
        <v>1</v>
      </c>
      <c r="D75" s="78">
        <v>1080.74</v>
      </c>
      <c r="E75" s="78">
        <f t="shared" si="7"/>
        <v>1080.74</v>
      </c>
      <c r="F75" s="78">
        <f t="shared" si="8"/>
        <v>1234.20508</v>
      </c>
      <c r="G75" s="97" t="s">
        <v>585</v>
      </c>
    </row>
    <row r="76" spans="1:8">
      <c r="A76" s="94">
        <v>5</v>
      </c>
      <c r="B76" s="114" t="s">
        <v>988</v>
      </c>
      <c r="C76" s="115">
        <v>1</v>
      </c>
      <c r="D76" s="78">
        <v>30329.377100000002</v>
      </c>
      <c r="E76" s="78">
        <f t="shared" si="7"/>
        <v>30329.377100000002</v>
      </c>
      <c r="F76" s="78">
        <f t="shared" si="8"/>
        <v>34636.148648199996</v>
      </c>
      <c r="G76" s="97" t="s">
        <v>989</v>
      </c>
    </row>
    <row r="77" spans="1:8">
      <c r="A77" s="94">
        <v>6</v>
      </c>
      <c r="B77" s="114" t="s">
        <v>586</v>
      </c>
      <c r="C77" s="115">
        <v>1</v>
      </c>
      <c r="D77" s="78">
        <v>1950.16</v>
      </c>
      <c r="E77" s="78">
        <f t="shared" si="7"/>
        <v>1950.16</v>
      </c>
      <c r="F77" s="78">
        <f t="shared" si="8"/>
        <v>2227.0827199999999</v>
      </c>
      <c r="G77" s="97" t="s">
        <v>587</v>
      </c>
    </row>
    <row r="78" spans="1:8">
      <c r="A78" s="94">
        <v>7</v>
      </c>
      <c r="B78" s="114" t="s">
        <v>895</v>
      </c>
      <c r="C78" s="115">
        <v>1</v>
      </c>
      <c r="D78" s="78">
        <v>17681.73</v>
      </c>
      <c r="E78" s="78">
        <f t="shared" si="7"/>
        <v>17681.73</v>
      </c>
      <c r="F78" s="78">
        <f t="shared" si="8"/>
        <v>20192.535659999998</v>
      </c>
      <c r="G78" s="97" t="s">
        <v>896</v>
      </c>
    </row>
    <row r="79" spans="1:8">
      <c r="A79" s="94">
        <v>8</v>
      </c>
      <c r="B79" s="114" t="s">
        <v>1041</v>
      </c>
      <c r="C79" s="115">
        <v>1</v>
      </c>
      <c r="D79" s="78">
        <v>1811.0407</v>
      </c>
      <c r="E79" s="78">
        <f t="shared" si="7"/>
        <v>1811.0407</v>
      </c>
      <c r="F79" s="78">
        <f t="shared" si="8"/>
        <v>2068.2084793999998</v>
      </c>
      <c r="G79" s="97" t="s">
        <v>1042</v>
      </c>
    </row>
    <row r="80" spans="1:8">
      <c r="A80" s="95">
        <v>9</v>
      </c>
      <c r="B80" s="116" t="s">
        <v>594</v>
      </c>
      <c r="C80" s="117">
        <v>1</v>
      </c>
      <c r="D80" s="87">
        <v>4057.41</v>
      </c>
      <c r="E80" s="87">
        <f t="shared" si="7"/>
        <v>4057.41</v>
      </c>
      <c r="F80" s="87">
        <f t="shared" si="8"/>
        <v>4633.5622199999998</v>
      </c>
      <c r="G80" s="98" t="s">
        <v>595</v>
      </c>
    </row>
    <row r="81" spans="1:8" ht="15">
      <c r="A81" s="93"/>
      <c r="B81" s="80" t="s">
        <v>898</v>
      </c>
      <c r="C81" s="81"/>
      <c r="D81" s="82" t="s">
        <v>228</v>
      </c>
      <c r="E81" s="83">
        <f>SUM(E82:E90)</f>
        <v>217432.11778999999</v>
      </c>
      <c r="F81" s="83">
        <f>SUM(F82:F90)</f>
        <v>248307.47851618001</v>
      </c>
      <c r="G81" s="96"/>
      <c r="H81" s="99" t="s">
        <v>545</v>
      </c>
    </row>
    <row r="82" spans="1:8">
      <c r="A82" s="94">
        <v>1</v>
      </c>
      <c r="B82" s="114" t="s">
        <v>858</v>
      </c>
      <c r="C82" s="115">
        <v>1</v>
      </c>
      <c r="D82" s="78">
        <v>141309.62</v>
      </c>
      <c r="E82" s="78">
        <f t="shared" ref="E82:E90" si="9">(C82*D82)</f>
        <v>141309.62</v>
      </c>
      <c r="F82" s="78">
        <f t="shared" ref="F82:F90" si="10">(E82*1.142)</f>
        <v>161375.58603999999</v>
      </c>
      <c r="G82" s="97" t="s">
        <v>859</v>
      </c>
    </row>
    <row r="83" spans="1:8">
      <c r="A83" s="94">
        <v>2</v>
      </c>
      <c r="B83" s="114" t="s">
        <v>860</v>
      </c>
      <c r="C83" s="115">
        <v>1</v>
      </c>
      <c r="D83" s="78">
        <v>5592.8149999999996</v>
      </c>
      <c r="E83" s="78">
        <f t="shared" si="9"/>
        <v>5592.8149999999996</v>
      </c>
      <c r="F83" s="78">
        <f t="shared" si="10"/>
        <v>6386.9947299999994</v>
      </c>
      <c r="G83" s="97" t="s">
        <v>666</v>
      </c>
    </row>
    <row r="84" spans="1:8">
      <c r="A84" s="94">
        <v>3</v>
      </c>
      <c r="B84" s="114" t="s">
        <v>602</v>
      </c>
      <c r="C84" s="115">
        <v>1</v>
      </c>
      <c r="D84" s="78">
        <v>21692.52</v>
      </c>
      <c r="E84" s="78">
        <f t="shared" si="9"/>
        <v>21692.52</v>
      </c>
      <c r="F84" s="78">
        <f t="shared" si="10"/>
        <v>24772.857839999997</v>
      </c>
      <c r="G84" s="97" t="s">
        <v>603</v>
      </c>
    </row>
    <row r="85" spans="1:8">
      <c r="A85" s="94">
        <v>4</v>
      </c>
      <c r="B85" s="114" t="s">
        <v>895</v>
      </c>
      <c r="C85" s="115">
        <v>1</v>
      </c>
      <c r="D85" s="78">
        <v>17681.73</v>
      </c>
      <c r="E85" s="78">
        <f t="shared" si="9"/>
        <v>17681.73</v>
      </c>
      <c r="F85" s="78">
        <f t="shared" si="10"/>
        <v>20192.535659999998</v>
      </c>
      <c r="G85" s="97" t="s">
        <v>896</v>
      </c>
    </row>
    <row r="86" spans="1:8">
      <c r="A86" s="94">
        <v>5</v>
      </c>
      <c r="B86" s="114" t="s">
        <v>851</v>
      </c>
      <c r="C86" s="115">
        <v>1</v>
      </c>
      <c r="D86" s="78">
        <v>2270.12</v>
      </c>
      <c r="E86" s="78">
        <f t="shared" si="9"/>
        <v>2270.12</v>
      </c>
      <c r="F86" s="78">
        <f t="shared" si="10"/>
        <v>2592.4770399999998</v>
      </c>
      <c r="G86" s="97" t="s">
        <v>852</v>
      </c>
    </row>
    <row r="87" spans="1:8">
      <c r="A87" s="94">
        <v>6</v>
      </c>
      <c r="B87" s="114" t="s">
        <v>582</v>
      </c>
      <c r="C87" s="115">
        <v>1</v>
      </c>
      <c r="D87" s="78">
        <v>4285.4399999999996</v>
      </c>
      <c r="E87" s="78">
        <f t="shared" si="9"/>
        <v>4285.4399999999996</v>
      </c>
      <c r="F87" s="78">
        <f t="shared" si="10"/>
        <v>4893.9724799999995</v>
      </c>
      <c r="G87" s="97" t="s">
        <v>583</v>
      </c>
    </row>
    <row r="88" spans="1:8">
      <c r="A88" s="94">
        <v>7</v>
      </c>
      <c r="B88" s="114" t="s">
        <v>1052</v>
      </c>
      <c r="C88" s="115">
        <v>1</v>
      </c>
      <c r="D88" s="78">
        <v>14322.208199999999</v>
      </c>
      <c r="E88" s="78">
        <f t="shared" si="9"/>
        <v>14322.208199999999</v>
      </c>
      <c r="F88" s="78">
        <f t="shared" si="10"/>
        <v>16355.961764399997</v>
      </c>
      <c r="G88" s="97" t="s">
        <v>1051</v>
      </c>
    </row>
    <row r="89" spans="1:8">
      <c r="A89" s="94">
        <v>8</v>
      </c>
      <c r="B89" s="114" t="s">
        <v>1053</v>
      </c>
      <c r="C89" s="115">
        <v>1</v>
      </c>
      <c r="D89" s="78">
        <v>5492.4780499999997</v>
      </c>
      <c r="E89" s="78">
        <f t="shared" si="9"/>
        <v>5492.4780499999997</v>
      </c>
      <c r="F89" s="78">
        <f t="shared" si="10"/>
        <v>6272.4099330999989</v>
      </c>
      <c r="G89" s="97" t="s">
        <v>1054</v>
      </c>
    </row>
    <row r="90" spans="1:8">
      <c r="A90" s="94">
        <v>9</v>
      </c>
      <c r="B90" s="114" t="s">
        <v>1055</v>
      </c>
      <c r="C90" s="115">
        <v>1</v>
      </c>
      <c r="D90" s="78">
        <v>4785.1865399999997</v>
      </c>
      <c r="E90" s="78">
        <f t="shared" si="9"/>
        <v>4785.1865399999997</v>
      </c>
      <c r="F90" s="78">
        <f t="shared" si="10"/>
        <v>5464.6830286799996</v>
      </c>
      <c r="G90" s="97" t="s">
        <v>993</v>
      </c>
    </row>
    <row r="91" spans="1:8" ht="15">
      <c r="A91" s="93"/>
      <c r="B91" s="80" t="s">
        <v>899</v>
      </c>
      <c r="C91" s="81"/>
      <c r="D91" s="82" t="s">
        <v>228</v>
      </c>
      <c r="E91" s="83">
        <f>SUM(E92:E96)</f>
        <v>81824.14499999999</v>
      </c>
      <c r="F91" s="83">
        <f>SUM(F92:F96)</f>
        <v>93443.173589999991</v>
      </c>
      <c r="G91" s="96"/>
      <c r="H91" s="99" t="s">
        <v>545</v>
      </c>
    </row>
    <row r="92" spans="1:8">
      <c r="A92" s="94">
        <v>1</v>
      </c>
      <c r="B92" s="114" t="s">
        <v>862</v>
      </c>
      <c r="C92" s="115">
        <v>1</v>
      </c>
      <c r="D92" s="78">
        <v>61950.26</v>
      </c>
      <c r="E92" s="78">
        <f>(C92*D92)</f>
        <v>61950.26</v>
      </c>
      <c r="F92" s="78">
        <f>(E92*1.142)</f>
        <v>70747.196920000002</v>
      </c>
      <c r="G92" s="97" t="s">
        <v>863</v>
      </c>
    </row>
    <row r="93" spans="1:8">
      <c r="A93" s="94">
        <v>2</v>
      </c>
      <c r="B93" s="114" t="s">
        <v>860</v>
      </c>
      <c r="C93" s="115">
        <v>1</v>
      </c>
      <c r="D93" s="78">
        <v>5592.8149999999996</v>
      </c>
      <c r="E93" s="78">
        <f t="shared" ref="E93" si="11">(C93*D93)</f>
        <v>5592.8149999999996</v>
      </c>
      <c r="F93" s="78">
        <f t="shared" ref="F93" si="12">(E93*1.142)</f>
        <v>6386.9947299999994</v>
      </c>
      <c r="G93" s="97" t="s">
        <v>666</v>
      </c>
    </row>
    <row r="94" spans="1:8">
      <c r="A94" s="94">
        <v>3</v>
      </c>
      <c r="B94" s="114" t="s">
        <v>900</v>
      </c>
      <c r="C94" s="115">
        <v>1</v>
      </c>
      <c r="D94" s="78">
        <v>11216.45</v>
      </c>
      <c r="E94" s="78">
        <f>(C94*D94)</f>
        <v>11216.45</v>
      </c>
      <c r="F94" s="78">
        <f>(E94*1.142)</f>
        <v>12809.1859</v>
      </c>
      <c r="G94" s="97" t="s">
        <v>901</v>
      </c>
    </row>
    <row r="95" spans="1:8">
      <c r="A95" s="94">
        <v>4</v>
      </c>
      <c r="B95" s="114" t="s">
        <v>914</v>
      </c>
      <c r="C95" s="115">
        <v>1</v>
      </c>
      <c r="D95" s="78">
        <v>1212.58</v>
      </c>
      <c r="E95" s="78">
        <f>(C95*D95)</f>
        <v>1212.58</v>
      </c>
      <c r="F95" s="78">
        <f>(E95*1.142)</f>
        <v>1384.7663599999998</v>
      </c>
      <c r="G95" s="97" t="s">
        <v>915</v>
      </c>
    </row>
    <row r="96" spans="1:8">
      <c r="A96" s="95">
        <v>5</v>
      </c>
      <c r="B96" s="116" t="s">
        <v>868</v>
      </c>
      <c r="C96" s="117">
        <v>1</v>
      </c>
      <c r="D96" s="87">
        <v>1852.04</v>
      </c>
      <c r="E96" s="87">
        <f>(C96*D96)</f>
        <v>1852.04</v>
      </c>
      <c r="F96" s="87">
        <f>(E96*1.142)</f>
        <v>2115.0296799999996</v>
      </c>
      <c r="G96" s="98" t="s">
        <v>869</v>
      </c>
    </row>
    <row r="97" spans="1:8" ht="15">
      <c r="A97" s="93"/>
      <c r="B97" s="80" t="s">
        <v>902</v>
      </c>
      <c r="C97" s="81"/>
      <c r="D97" s="82" t="s">
        <v>228</v>
      </c>
      <c r="E97" s="83">
        <f>SUM(E98:E104)</f>
        <v>199683.79799999998</v>
      </c>
      <c r="F97" s="83">
        <f>SUM(F98:F104)</f>
        <v>228038.89731599999</v>
      </c>
      <c r="G97" s="96"/>
      <c r="H97" s="99" t="s">
        <v>545</v>
      </c>
    </row>
    <row r="98" spans="1:8">
      <c r="A98" s="94">
        <v>1</v>
      </c>
      <c r="B98" s="114" t="s">
        <v>858</v>
      </c>
      <c r="C98" s="115">
        <v>1</v>
      </c>
      <c r="D98" s="78">
        <v>141309.62</v>
      </c>
      <c r="E98" s="78">
        <f t="shared" ref="E98:E104" si="13">(C98*D98)</f>
        <v>141309.62</v>
      </c>
      <c r="F98" s="78">
        <f t="shared" ref="F98:F104" si="14">(E98*1.142)</f>
        <v>161375.58603999999</v>
      </c>
      <c r="G98" s="97" t="s">
        <v>859</v>
      </c>
    </row>
    <row r="99" spans="1:8">
      <c r="A99" s="94">
        <v>2</v>
      </c>
      <c r="B99" s="114" t="s">
        <v>871</v>
      </c>
      <c r="C99" s="115">
        <v>1</v>
      </c>
      <c r="D99" s="78">
        <v>4232.3999999999996</v>
      </c>
      <c r="E99" s="78">
        <f t="shared" si="13"/>
        <v>4232.3999999999996</v>
      </c>
      <c r="F99" s="78">
        <f t="shared" si="14"/>
        <v>4833.4007999999994</v>
      </c>
      <c r="G99" s="97" t="s">
        <v>872</v>
      </c>
    </row>
    <row r="100" spans="1:8">
      <c r="A100" s="94">
        <v>3</v>
      </c>
      <c r="B100" s="114" t="s">
        <v>895</v>
      </c>
      <c r="C100" s="115">
        <v>1</v>
      </c>
      <c r="D100" s="78">
        <v>17681.73</v>
      </c>
      <c r="E100" s="78">
        <f t="shared" si="13"/>
        <v>17681.73</v>
      </c>
      <c r="F100" s="78">
        <f t="shared" si="14"/>
        <v>20192.535659999998</v>
      </c>
      <c r="G100" s="97" t="s">
        <v>896</v>
      </c>
    </row>
    <row r="101" spans="1:8">
      <c r="A101" s="94">
        <v>4</v>
      </c>
      <c r="B101" s="114" t="s">
        <v>851</v>
      </c>
      <c r="C101" s="115">
        <v>1</v>
      </c>
      <c r="D101" s="78">
        <v>2270.12</v>
      </c>
      <c r="E101" s="78">
        <f t="shared" si="13"/>
        <v>2270.12</v>
      </c>
      <c r="F101" s="78">
        <f t="shared" si="14"/>
        <v>2592.4770399999998</v>
      </c>
      <c r="G101" s="97" t="s">
        <v>852</v>
      </c>
    </row>
    <row r="102" spans="1:8">
      <c r="A102" s="94">
        <v>5</v>
      </c>
      <c r="B102" s="114" t="s">
        <v>582</v>
      </c>
      <c r="C102" s="115">
        <v>1</v>
      </c>
      <c r="D102" s="78">
        <v>4285.4399999999996</v>
      </c>
      <c r="E102" s="78">
        <f t="shared" si="13"/>
        <v>4285.4399999999996</v>
      </c>
      <c r="F102" s="78">
        <f t="shared" si="14"/>
        <v>4893.9724799999995</v>
      </c>
      <c r="G102" s="97" t="s">
        <v>583</v>
      </c>
    </row>
    <row r="103" spans="1:8">
      <c r="A103" s="94">
        <v>6</v>
      </c>
      <c r="B103" s="114" t="s">
        <v>1052</v>
      </c>
      <c r="C103" s="115">
        <v>1</v>
      </c>
      <c r="D103" s="78">
        <v>14322.208199999999</v>
      </c>
      <c r="E103" s="78">
        <f t="shared" si="13"/>
        <v>14322.208199999999</v>
      </c>
      <c r="F103" s="78">
        <f t="shared" si="14"/>
        <v>16355.961764399997</v>
      </c>
      <c r="G103" s="97" t="s">
        <v>1051</v>
      </c>
    </row>
    <row r="104" spans="1:8">
      <c r="A104" s="95">
        <v>7</v>
      </c>
      <c r="B104" s="114" t="s">
        <v>1057</v>
      </c>
      <c r="C104" s="115">
        <v>1</v>
      </c>
      <c r="D104" s="78">
        <v>15582.2798</v>
      </c>
      <c r="E104" s="78">
        <f t="shared" si="13"/>
        <v>15582.2798</v>
      </c>
      <c r="F104" s="78">
        <f t="shared" si="14"/>
        <v>17794.963531599999</v>
      </c>
      <c r="G104" s="97" t="s">
        <v>1056</v>
      </c>
    </row>
    <row r="105" spans="1:8" ht="15">
      <c r="A105" s="93"/>
      <c r="B105" s="80" t="s">
        <v>903</v>
      </c>
      <c r="C105" s="81"/>
      <c r="D105" s="82" t="s">
        <v>228</v>
      </c>
      <c r="E105" s="83">
        <f>SUM(E106:E114)</f>
        <v>217432.11778999999</v>
      </c>
      <c r="F105" s="83">
        <f>SUM(F106:F114)</f>
        <v>248307.47851618001</v>
      </c>
      <c r="G105" s="96"/>
      <c r="H105" s="99" t="s">
        <v>545</v>
      </c>
    </row>
    <row r="106" spans="1:8">
      <c r="A106" s="94">
        <v>1</v>
      </c>
      <c r="B106" s="114" t="s">
        <v>858</v>
      </c>
      <c r="C106" s="115">
        <v>1</v>
      </c>
      <c r="D106" s="78">
        <v>141309.62</v>
      </c>
      <c r="E106" s="78">
        <f t="shared" ref="E106:E114" si="15">(C106*D106)</f>
        <v>141309.62</v>
      </c>
      <c r="F106" s="78">
        <f t="shared" ref="F106:F114" si="16">(E106*1.142)</f>
        <v>161375.58603999999</v>
      </c>
      <c r="G106" s="97" t="s">
        <v>859</v>
      </c>
    </row>
    <row r="107" spans="1:8">
      <c r="A107" s="94">
        <v>2</v>
      </c>
      <c r="B107" s="114" t="s">
        <v>860</v>
      </c>
      <c r="C107" s="115">
        <v>1</v>
      </c>
      <c r="D107" s="78">
        <v>5592.8149999999996</v>
      </c>
      <c r="E107" s="78">
        <f t="shared" si="15"/>
        <v>5592.8149999999996</v>
      </c>
      <c r="F107" s="78">
        <f t="shared" si="16"/>
        <v>6386.9947299999994</v>
      </c>
      <c r="G107" s="97" t="s">
        <v>666</v>
      </c>
    </row>
    <row r="108" spans="1:8">
      <c r="A108" s="94">
        <v>3</v>
      </c>
      <c r="B108" s="114" t="s">
        <v>602</v>
      </c>
      <c r="C108" s="115">
        <v>1</v>
      </c>
      <c r="D108" s="78">
        <v>21692.52</v>
      </c>
      <c r="E108" s="78">
        <f t="shared" si="15"/>
        <v>21692.52</v>
      </c>
      <c r="F108" s="78">
        <f t="shared" si="16"/>
        <v>24772.857839999997</v>
      </c>
      <c r="G108" s="97" t="s">
        <v>603</v>
      </c>
    </row>
    <row r="109" spans="1:8">
      <c r="A109" s="94">
        <v>4</v>
      </c>
      <c r="B109" s="114" t="s">
        <v>895</v>
      </c>
      <c r="C109" s="115">
        <v>1</v>
      </c>
      <c r="D109" s="78">
        <v>17681.73</v>
      </c>
      <c r="E109" s="78">
        <f t="shared" si="15"/>
        <v>17681.73</v>
      </c>
      <c r="F109" s="78">
        <f t="shared" si="16"/>
        <v>20192.535659999998</v>
      </c>
      <c r="G109" s="97" t="s">
        <v>896</v>
      </c>
    </row>
    <row r="110" spans="1:8">
      <c r="A110" s="94">
        <v>5</v>
      </c>
      <c r="B110" s="114" t="s">
        <v>851</v>
      </c>
      <c r="C110" s="115">
        <v>1</v>
      </c>
      <c r="D110" s="78">
        <v>2270.12</v>
      </c>
      <c r="E110" s="78">
        <f t="shared" si="15"/>
        <v>2270.12</v>
      </c>
      <c r="F110" s="78">
        <f t="shared" si="16"/>
        <v>2592.4770399999998</v>
      </c>
      <c r="G110" s="97" t="s">
        <v>852</v>
      </c>
    </row>
    <row r="111" spans="1:8">
      <c r="A111" s="94">
        <v>6</v>
      </c>
      <c r="B111" s="114" t="s">
        <v>582</v>
      </c>
      <c r="C111" s="115">
        <v>1</v>
      </c>
      <c r="D111" s="78">
        <v>4285.4399999999996</v>
      </c>
      <c r="E111" s="78">
        <f t="shared" si="15"/>
        <v>4285.4399999999996</v>
      </c>
      <c r="F111" s="78">
        <f t="shared" si="16"/>
        <v>4893.9724799999995</v>
      </c>
      <c r="G111" s="97" t="s">
        <v>583</v>
      </c>
    </row>
    <row r="112" spans="1:8">
      <c r="A112" s="94">
        <v>7</v>
      </c>
      <c r="B112" s="114" t="s">
        <v>1052</v>
      </c>
      <c r="C112" s="115">
        <v>1</v>
      </c>
      <c r="D112" s="78">
        <v>14322.208199999999</v>
      </c>
      <c r="E112" s="78">
        <f t="shared" si="15"/>
        <v>14322.208199999999</v>
      </c>
      <c r="F112" s="78">
        <f t="shared" si="16"/>
        <v>16355.961764399997</v>
      </c>
      <c r="G112" s="97" t="s">
        <v>1051</v>
      </c>
    </row>
    <row r="113" spans="1:8">
      <c r="A113" s="94">
        <v>8</v>
      </c>
      <c r="B113" s="114" t="s">
        <v>1053</v>
      </c>
      <c r="C113" s="115">
        <v>1</v>
      </c>
      <c r="D113" s="78">
        <v>5492.4780499999997</v>
      </c>
      <c r="E113" s="78">
        <f t="shared" si="15"/>
        <v>5492.4780499999997</v>
      </c>
      <c r="F113" s="78">
        <f t="shared" si="16"/>
        <v>6272.4099330999989</v>
      </c>
      <c r="G113" s="97" t="s">
        <v>1054</v>
      </c>
    </row>
    <row r="114" spans="1:8">
      <c r="A114" s="94">
        <v>9</v>
      </c>
      <c r="B114" s="114" t="s">
        <v>1055</v>
      </c>
      <c r="C114" s="115">
        <v>1</v>
      </c>
      <c r="D114" s="78">
        <v>4785.1865399999997</v>
      </c>
      <c r="E114" s="78">
        <f t="shared" si="15"/>
        <v>4785.1865399999997</v>
      </c>
      <c r="F114" s="78">
        <f t="shared" si="16"/>
        <v>5464.6830286799996</v>
      </c>
      <c r="G114" s="97" t="s">
        <v>993</v>
      </c>
    </row>
    <row r="115" spans="1:8" ht="15">
      <c r="A115" s="93"/>
      <c r="B115" s="80" t="s">
        <v>904</v>
      </c>
      <c r="C115" s="81"/>
      <c r="D115" s="82" t="s">
        <v>228</v>
      </c>
      <c r="E115" s="83">
        <f>SUM(E116:E125)</f>
        <v>160095.25780000002</v>
      </c>
      <c r="F115" s="83">
        <f>SUM(F116:F125)</f>
        <v>182828.78440759997</v>
      </c>
      <c r="G115" s="96"/>
      <c r="H115" s="99" t="s">
        <v>545</v>
      </c>
    </row>
    <row r="116" spans="1:8">
      <c r="A116" s="94">
        <v>1</v>
      </c>
      <c r="B116" s="114" t="s">
        <v>578</v>
      </c>
      <c r="C116" s="115">
        <v>1</v>
      </c>
      <c r="D116" s="78">
        <v>91499.33</v>
      </c>
      <c r="E116" s="78">
        <f t="shared" ref="E116:E125" si="17">(C116*D116)</f>
        <v>91499.33</v>
      </c>
      <c r="F116" s="78">
        <f t="shared" ref="F116:F125" si="18">(E116*1.142)</f>
        <v>104492.23486</v>
      </c>
      <c r="G116" s="97" t="s">
        <v>579</v>
      </c>
    </row>
    <row r="117" spans="1:8">
      <c r="A117" s="94">
        <v>2</v>
      </c>
      <c r="B117" s="114" t="s">
        <v>580</v>
      </c>
      <c r="C117" s="115">
        <v>1</v>
      </c>
      <c r="D117" s="78">
        <v>395.48</v>
      </c>
      <c r="E117" s="78">
        <f t="shared" si="17"/>
        <v>395.48</v>
      </c>
      <c r="F117" s="78">
        <f t="shared" si="18"/>
        <v>451.63815999999997</v>
      </c>
      <c r="G117" s="97" t="s">
        <v>581</v>
      </c>
    </row>
    <row r="118" spans="1:8">
      <c r="A118" s="94">
        <v>3</v>
      </c>
      <c r="B118" s="114" t="s">
        <v>582</v>
      </c>
      <c r="C118" s="115">
        <v>1</v>
      </c>
      <c r="D118" s="78">
        <v>4285.4399999999996</v>
      </c>
      <c r="E118" s="78">
        <f t="shared" si="17"/>
        <v>4285.4399999999996</v>
      </c>
      <c r="F118" s="78">
        <f t="shared" si="18"/>
        <v>4893.9724799999995</v>
      </c>
      <c r="G118" s="97" t="s">
        <v>583</v>
      </c>
    </row>
    <row r="119" spans="1:8">
      <c r="A119" s="94">
        <v>4</v>
      </c>
      <c r="B119" s="114" t="s">
        <v>584</v>
      </c>
      <c r="C119" s="115">
        <v>1</v>
      </c>
      <c r="D119" s="78">
        <v>1080.74</v>
      </c>
      <c r="E119" s="78">
        <f t="shared" si="17"/>
        <v>1080.74</v>
      </c>
      <c r="F119" s="78">
        <f t="shared" si="18"/>
        <v>1234.20508</v>
      </c>
      <c r="G119" s="97" t="s">
        <v>585</v>
      </c>
    </row>
    <row r="120" spans="1:8">
      <c r="A120" s="94">
        <v>5</v>
      </c>
      <c r="B120" s="114" t="s">
        <v>988</v>
      </c>
      <c r="C120" s="115">
        <v>1</v>
      </c>
      <c r="D120" s="78">
        <v>30329.377100000002</v>
      </c>
      <c r="E120" s="78">
        <f t="shared" si="17"/>
        <v>30329.377100000002</v>
      </c>
      <c r="F120" s="78">
        <f t="shared" si="18"/>
        <v>34636.148648199996</v>
      </c>
      <c r="G120" s="97" t="s">
        <v>989</v>
      </c>
    </row>
    <row r="121" spans="1:8">
      <c r="A121" s="94">
        <v>6</v>
      </c>
      <c r="B121" s="114" t="s">
        <v>586</v>
      </c>
      <c r="C121" s="115">
        <v>1</v>
      </c>
      <c r="D121" s="78">
        <v>1950.16</v>
      </c>
      <c r="E121" s="78">
        <f t="shared" si="17"/>
        <v>1950.16</v>
      </c>
      <c r="F121" s="78">
        <f t="shared" si="18"/>
        <v>2227.0827199999999</v>
      </c>
      <c r="G121" s="97" t="s">
        <v>587</v>
      </c>
    </row>
    <row r="122" spans="1:8">
      <c r="A122" s="94">
        <v>7</v>
      </c>
      <c r="B122" s="114" t="s">
        <v>895</v>
      </c>
      <c r="C122" s="115">
        <v>1</v>
      </c>
      <c r="D122" s="78">
        <v>17681.73</v>
      </c>
      <c r="E122" s="78">
        <f t="shared" si="17"/>
        <v>17681.73</v>
      </c>
      <c r="F122" s="78">
        <f t="shared" si="18"/>
        <v>20192.535659999998</v>
      </c>
      <c r="G122" s="97" t="s">
        <v>896</v>
      </c>
    </row>
    <row r="123" spans="1:8">
      <c r="A123" s="94">
        <v>8</v>
      </c>
      <c r="B123" s="114" t="s">
        <v>1041</v>
      </c>
      <c r="C123" s="115">
        <v>1</v>
      </c>
      <c r="D123" s="78">
        <v>1811.0407</v>
      </c>
      <c r="E123" s="78">
        <f t="shared" si="17"/>
        <v>1811.0407</v>
      </c>
      <c r="F123" s="78">
        <f t="shared" si="18"/>
        <v>2068.2084793999998</v>
      </c>
      <c r="G123" s="97" t="s">
        <v>1042</v>
      </c>
    </row>
    <row r="124" spans="1:8">
      <c r="A124" s="94">
        <v>9</v>
      </c>
      <c r="B124" s="114" t="s">
        <v>592</v>
      </c>
      <c r="C124" s="115">
        <v>1</v>
      </c>
      <c r="D124" s="78">
        <v>7004.55</v>
      </c>
      <c r="E124" s="78">
        <f t="shared" si="17"/>
        <v>7004.55</v>
      </c>
      <c r="F124" s="78">
        <f t="shared" si="18"/>
        <v>7999.1960999999992</v>
      </c>
      <c r="G124" s="97" t="s">
        <v>676</v>
      </c>
    </row>
    <row r="125" spans="1:8">
      <c r="A125" s="95">
        <v>10</v>
      </c>
      <c r="B125" s="116" t="s">
        <v>594</v>
      </c>
      <c r="C125" s="117">
        <v>1</v>
      </c>
      <c r="D125" s="87">
        <v>4057.41</v>
      </c>
      <c r="E125" s="87">
        <f t="shared" si="17"/>
        <v>4057.41</v>
      </c>
      <c r="F125" s="87">
        <f t="shared" si="18"/>
        <v>4633.5622199999998</v>
      </c>
      <c r="G125" s="98" t="s">
        <v>595</v>
      </c>
    </row>
  </sheetData>
  <autoFilter ref="A9:AL125"/>
  <hyperlinks>
    <hyperlink ref="H30" location="A10" display="A10"/>
    <hyperlink ref="H46" location="A10" display="A10"/>
    <hyperlink ref="H50" location="A10" display="A10"/>
    <hyperlink ref="H53" location="A10" display="A10"/>
    <hyperlink ref="H71" location="A10" display="A10"/>
    <hyperlink ref="H81" location="A10" display="A10"/>
    <hyperlink ref="H91" location="A10" display="A10"/>
    <hyperlink ref="H97" location="A10" display="A10"/>
    <hyperlink ref="H105" location="A10" display="A10"/>
    <hyperlink ref="H115" location="A10" display="A10"/>
    <hyperlink ref="B12" location="'SCQF344-FLI'!B145" display="'SCQF344-FLI'!B145"/>
    <hyperlink ref="B13" location="'SCQF344-FLI'!B193" display="'SCQF344-FLI'!B193"/>
    <hyperlink ref="B14" location="'SCQF344-FLI'!B209" display="'SCQF344-FLI'!B209"/>
    <hyperlink ref="B15" location="'SCQF344-FLI'!B582" display="'SCQF344-FLI'!B582"/>
    <hyperlink ref="B16" location="'SCQF344-FLI'!B498" display="'SCQF344-FLI'!B498"/>
    <hyperlink ref="B17" location="'SCQF344-FLI'!B510" display="'SCQF344-FLI'!B510"/>
    <hyperlink ref="B18" location="'SCQF344-FLI'!B623" display="'SCQF344-FLI'!B623"/>
    <hyperlink ref="B19" location="B55" display="B55"/>
    <hyperlink ref="B20" location="B66" display="B66"/>
    <hyperlink ref="B21" location="B76" display="B76"/>
    <hyperlink ref="B22" location="B95" display="B95"/>
    <hyperlink ref="B23" location="B101" display="B101"/>
    <hyperlink ref="B24" location="B109" display="B109"/>
    <hyperlink ref="B25" location="B120" display="B120"/>
    <hyperlink ref="B26" location="B30" display="B30"/>
    <hyperlink ref="B27" location="B48" display="B48"/>
    <hyperlink ref="B28" location="B52" display="B52"/>
    <hyperlink ref="G8" location="'SummaryReport'!A17" display="'SummaryReport'!A17"/>
  </hyperlinks>
  <pageMargins left="0.7" right="0.7" top="0.75" bottom="0.75" header="0.3" footer="0.3"/>
  <pageSetup paperSize="9" fitToHeight="100" orientation="landscape" horizontalDpi="200" verticalDpi="200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showGridLines="0" zoomScaleNormal="100" zoomScaleSheetLayoutView="100" workbookViewId="0">
      <pane xSplit="8" ySplit="9" topLeftCell="I10" activePane="bottomRight" state="frozen"/>
      <selection pane="topRight" activeCell="J1" sqref="J1"/>
      <selection pane="bottomLeft" activeCell="A10" sqref="A10"/>
      <selection pane="bottomRight" activeCell="M26" sqref="M26"/>
    </sheetView>
  </sheetViews>
  <sheetFormatPr defaultRowHeight="14.25"/>
  <cols>
    <col min="1" max="1" width="10.7109375" style="64" customWidth="1"/>
    <col min="2" max="2" width="60.7109375" style="39" customWidth="1"/>
    <col min="3" max="3" width="10.7109375" style="63" customWidth="1"/>
    <col min="4" max="5" width="10.7109375" style="56" customWidth="1"/>
    <col min="6" max="6" width="11.7109375" style="56" customWidth="1"/>
    <col min="7" max="7" width="10.7109375" style="2" customWidth="1"/>
    <col min="8" max="8" width="8.85546875" style="43" customWidth="1"/>
    <col min="9" max="16384" width="9.140625" style="1"/>
  </cols>
  <sheetData>
    <row r="1" spans="1:8" ht="40.5" customHeight="1">
      <c r="A1" s="50"/>
      <c r="B1" s="35"/>
      <c r="C1" s="57"/>
      <c r="D1" s="57"/>
      <c r="E1" s="57"/>
      <c r="F1" s="57" t="s">
        <v>13</v>
      </c>
      <c r="G1" s="6"/>
      <c r="H1" s="1"/>
    </row>
    <row r="2" spans="1:8" ht="14.25" customHeight="1">
      <c r="A2" s="51" t="s">
        <v>22</v>
      </c>
      <c r="B2" s="36"/>
      <c r="C2" s="58"/>
      <c r="D2" s="58"/>
      <c r="E2" s="65"/>
      <c r="F2" s="67" t="s">
        <v>1</v>
      </c>
      <c r="G2" s="4">
        <v>400087</v>
      </c>
      <c r="H2" s="1"/>
    </row>
    <row r="3" spans="1:8" ht="14.25" customHeight="1">
      <c r="A3" s="51" t="s">
        <v>0</v>
      </c>
      <c r="B3" s="36" t="s">
        <v>191</v>
      </c>
      <c r="C3" s="58"/>
      <c r="D3" s="58"/>
      <c r="E3" s="65"/>
      <c r="F3" s="67" t="s">
        <v>6</v>
      </c>
      <c r="G3" s="42" t="s">
        <v>195</v>
      </c>
      <c r="H3" s="1"/>
    </row>
    <row r="4" spans="1:8" ht="14.25" customHeight="1">
      <c r="A4" s="51" t="s">
        <v>2</v>
      </c>
      <c r="B4" s="36" t="s">
        <v>192</v>
      </c>
      <c r="C4" s="58"/>
      <c r="D4" s="58"/>
      <c r="E4" s="65"/>
      <c r="F4" s="67" t="s">
        <v>5</v>
      </c>
      <c r="G4" s="3">
        <v>43626</v>
      </c>
      <c r="H4" s="1"/>
    </row>
    <row r="5" spans="1:8" ht="14.25" customHeight="1">
      <c r="A5" s="51" t="s">
        <v>4</v>
      </c>
      <c r="B5" s="36" t="s">
        <v>193</v>
      </c>
      <c r="C5" s="58"/>
      <c r="D5" s="58"/>
      <c r="E5" s="65"/>
      <c r="F5" s="67" t="s">
        <v>3</v>
      </c>
      <c r="G5" s="4"/>
      <c r="H5" s="1"/>
    </row>
    <row r="6" spans="1:8" ht="14.25" customHeight="1">
      <c r="A6" s="52" t="s">
        <v>26</v>
      </c>
      <c r="B6" s="37" t="s">
        <v>194</v>
      </c>
      <c r="C6" s="59"/>
      <c r="D6" s="59"/>
      <c r="E6" s="66"/>
      <c r="F6" s="68" t="s">
        <v>7</v>
      </c>
      <c r="G6" s="5" t="s">
        <v>196</v>
      </c>
      <c r="H6" s="1"/>
    </row>
    <row r="7" spans="1:8" ht="14.25" customHeight="1">
      <c r="A7" s="53" t="s">
        <v>24</v>
      </c>
      <c r="B7" s="33"/>
      <c r="C7" s="60"/>
      <c r="D7" s="60"/>
      <c r="E7" s="60"/>
      <c r="F7" s="60"/>
      <c r="G7" s="27"/>
      <c r="H7" s="1"/>
    </row>
    <row r="8" spans="1:8" ht="15" customHeight="1">
      <c r="A8" s="54" t="s">
        <v>8</v>
      </c>
      <c r="B8" s="34"/>
      <c r="C8" s="61"/>
      <c r="D8" s="61"/>
      <c r="E8" s="61"/>
      <c r="F8" s="61"/>
      <c r="G8" s="113" t="s">
        <v>512</v>
      </c>
      <c r="H8" s="1"/>
    </row>
    <row r="9" spans="1:8">
      <c r="A9" s="55" t="s">
        <v>12</v>
      </c>
      <c r="B9" s="38" t="s">
        <v>9</v>
      </c>
      <c r="C9" s="62" t="s">
        <v>10</v>
      </c>
      <c r="D9" s="62" t="s">
        <v>11</v>
      </c>
      <c r="E9" s="62" t="s">
        <v>16</v>
      </c>
      <c r="F9" s="62" t="s">
        <v>20</v>
      </c>
      <c r="G9" s="7" t="s">
        <v>25</v>
      </c>
      <c r="H9" s="1"/>
    </row>
    <row r="10" spans="1:8">
      <c r="A10" s="75" t="s">
        <v>513</v>
      </c>
    </row>
    <row r="11" spans="1:8">
      <c r="A11" s="79"/>
      <c r="B11" s="80" t="s">
        <v>875</v>
      </c>
      <c r="C11" s="81"/>
      <c r="D11" s="82" t="s">
        <v>228</v>
      </c>
      <c r="E11" s="83">
        <f>SUM(E12:E32)</f>
        <v>5776093.7939599985</v>
      </c>
      <c r="F11" s="83">
        <f>SUM(F12:F32)</f>
        <v>6596151.4092023196</v>
      </c>
      <c r="G11" s="88"/>
    </row>
    <row r="12" spans="1:8">
      <c r="A12" s="76">
        <v>1</v>
      </c>
      <c r="B12" s="101" t="s">
        <v>876</v>
      </c>
      <c r="C12" s="77">
        <v>1</v>
      </c>
      <c r="D12" s="78">
        <f>'SCQF344-FLI'!E154</f>
        <v>436051.46</v>
      </c>
      <c r="E12" s="78">
        <f t="shared" ref="E12:E32" si="0">(C12*D12)</f>
        <v>436051.46</v>
      </c>
      <c r="F12" s="78">
        <f>PRODUCT(C12,'SCQF344-FLI'!F154)</f>
        <v>497970.76731999993</v>
      </c>
      <c r="G12" s="89"/>
    </row>
    <row r="13" spans="1:8">
      <c r="A13" s="76">
        <v>2</v>
      </c>
      <c r="B13" s="101" t="s">
        <v>877</v>
      </c>
      <c r="C13" s="77">
        <v>1</v>
      </c>
      <c r="D13" s="78">
        <f>'SCQF344-FLI'!E171</f>
        <v>520065.50000000012</v>
      </c>
      <c r="E13" s="78">
        <f t="shared" si="0"/>
        <v>520065.50000000012</v>
      </c>
      <c r="F13" s="78">
        <f>PRODUCT(C13,'SCQF344-FLI'!F171)</f>
        <v>593914.80099999998</v>
      </c>
      <c r="G13" s="89"/>
    </row>
    <row r="14" spans="1:8">
      <c r="A14" s="76">
        <v>3</v>
      </c>
      <c r="B14" s="101" t="s">
        <v>878</v>
      </c>
      <c r="C14" s="77">
        <v>1</v>
      </c>
      <c r="D14" s="78">
        <f>'SCQF344-FLI'!E202</f>
        <v>436051.46</v>
      </c>
      <c r="E14" s="78">
        <f t="shared" si="0"/>
        <v>436051.46</v>
      </c>
      <c r="F14" s="78">
        <f>PRODUCT(C14,'SCQF344-FLI'!F202)</f>
        <v>497970.76731999993</v>
      </c>
      <c r="G14" s="89"/>
    </row>
    <row r="15" spans="1:8">
      <c r="A15" s="76">
        <v>4</v>
      </c>
      <c r="B15" s="101" t="s">
        <v>807</v>
      </c>
      <c r="C15" s="77">
        <v>2</v>
      </c>
      <c r="D15" s="78">
        <f>'SCQF344-FLI'!E514</f>
        <v>24075.599999999995</v>
      </c>
      <c r="E15" s="78">
        <f t="shared" si="0"/>
        <v>48151.19999999999</v>
      </c>
      <c r="F15" s="78">
        <f>PRODUCT(C15,'SCQF344-FLI'!F514)</f>
        <v>54988.670399999995</v>
      </c>
      <c r="G15" s="89"/>
    </row>
    <row r="16" spans="1:8">
      <c r="A16" s="76">
        <v>5</v>
      </c>
      <c r="B16" s="101" t="s">
        <v>808</v>
      </c>
      <c r="C16" s="77">
        <v>2</v>
      </c>
      <c r="D16" s="78">
        <f>'SCQF344-FLI'!E525</f>
        <v>24075.599999999995</v>
      </c>
      <c r="E16" s="78">
        <f t="shared" si="0"/>
        <v>48151.19999999999</v>
      </c>
      <c r="F16" s="78">
        <f>PRODUCT(C16,'SCQF344-FLI'!F525)</f>
        <v>54988.670399999995</v>
      </c>
      <c r="G16" s="89"/>
    </row>
    <row r="17" spans="1:7">
      <c r="A17" s="76">
        <v>6</v>
      </c>
      <c r="B17" s="101" t="s">
        <v>879</v>
      </c>
      <c r="C17" s="77">
        <v>2</v>
      </c>
      <c r="D17" s="78">
        <f>'SCQF344-FLI'!E622</f>
        <v>4934.0223599999999</v>
      </c>
      <c r="E17" s="78">
        <f t="shared" si="0"/>
        <v>9868.0447199999999</v>
      </c>
      <c r="F17" s="78">
        <f>PRODUCT(C17,'SCQF344-FLI'!F622)</f>
        <v>11269.307070239998</v>
      </c>
      <c r="G17" s="89"/>
    </row>
    <row r="18" spans="1:7">
      <c r="A18" s="76">
        <v>7</v>
      </c>
      <c r="B18" s="101" t="s">
        <v>816</v>
      </c>
      <c r="C18" s="77">
        <v>5</v>
      </c>
      <c r="D18" s="78">
        <f>'SCQF344-FLI'!E803</f>
        <v>125803.03</v>
      </c>
      <c r="E18" s="78">
        <f t="shared" si="0"/>
        <v>629015.15</v>
      </c>
      <c r="F18" s="78">
        <f>PRODUCT(C18,'SCQF344-FLI'!F803)</f>
        <v>718335.30129999993</v>
      </c>
      <c r="G18" s="89"/>
    </row>
    <row r="19" spans="1:7">
      <c r="A19" s="76">
        <v>8</v>
      </c>
      <c r="B19" s="101" t="s">
        <v>820</v>
      </c>
      <c r="C19" s="77">
        <v>3</v>
      </c>
      <c r="D19" s="78">
        <f>'SCQF344-FLI'!E954</f>
        <v>129870.39999999999</v>
      </c>
      <c r="E19" s="78">
        <f t="shared" si="0"/>
        <v>389611.19999999995</v>
      </c>
      <c r="F19" s="78">
        <f>PRODUCT(C19,'SCQF344-FLI'!F954)</f>
        <v>444935.99040000007</v>
      </c>
      <c r="G19" s="89"/>
    </row>
    <row r="20" spans="1:7">
      <c r="A20" s="76">
        <v>9</v>
      </c>
      <c r="B20" s="101" t="s">
        <v>822</v>
      </c>
      <c r="C20" s="77">
        <v>5</v>
      </c>
      <c r="D20" s="78">
        <f>'SCQF344-FLI'!E1026</f>
        <v>144942.63</v>
      </c>
      <c r="E20" s="78">
        <f t="shared" si="0"/>
        <v>724713.15</v>
      </c>
      <c r="F20" s="78">
        <f>PRODUCT(C20,'SCQF344-FLI'!F1026)</f>
        <v>827622.41729999986</v>
      </c>
      <c r="G20" s="89"/>
    </row>
    <row r="21" spans="1:7">
      <c r="A21" s="76">
        <v>10</v>
      </c>
      <c r="B21" s="101" t="s">
        <v>880</v>
      </c>
      <c r="C21" s="77">
        <v>2</v>
      </c>
      <c r="D21" s="78">
        <f>'SCQF344-FLI'!E1464</f>
        <v>74784.057989999987</v>
      </c>
      <c r="E21" s="78">
        <f t="shared" si="0"/>
        <v>149568.11597999997</v>
      </c>
      <c r="F21" s="78">
        <f>PRODUCT(C21,'SCQF344-FLI'!F1464)</f>
        <v>170806.78844916</v>
      </c>
      <c r="G21" s="89"/>
    </row>
    <row r="22" spans="1:7">
      <c r="A22" s="76">
        <v>11</v>
      </c>
      <c r="B22" s="101" t="s">
        <v>710</v>
      </c>
      <c r="C22" s="77">
        <v>5</v>
      </c>
      <c r="D22" s="78">
        <f>'SCQF344-FLI'!E1487</f>
        <v>83809.991070000004</v>
      </c>
      <c r="E22" s="78">
        <f t="shared" si="0"/>
        <v>419049.95535</v>
      </c>
      <c r="F22" s="78">
        <f>PRODUCT(C22,'SCQF344-FLI'!F1487)</f>
        <v>478555.04900970001</v>
      </c>
      <c r="G22" s="89"/>
    </row>
    <row r="23" spans="1:7">
      <c r="A23" s="76">
        <v>12</v>
      </c>
      <c r="B23" s="101" t="s">
        <v>759</v>
      </c>
      <c r="C23" s="77">
        <v>1</v>
      </c>
      <c r="D23" s="78">
        <f>E58</f>
        <v>178307.71292000002</v>
      </c>
      <c r="E23" s="78">
        <f t="shared" si="0"/>
        <v>178307.71292000002</v>
      </c>
      <c r="F23" s="78">
        <f>PRODUCT(C23,F58)</f>
        <v>203627.40815463994</v>
      </c>
      <c r="G23" s="89"/>
    </row>
    <row r="24" spans="1:7">
      <c r="A24" s="76">
        <v>13</v>
      </c>
      <c r="B24" s="101" t="s">
        <v>881</v>
      </c>
      <c r="C24" s="77">
        <v>4</v>
      </c>
      <c r="D24" s="78">
        <f>E76</f>
        <v>153410.66780000002</v>
      </c>
      <c r="E24" s="78">
        <f t="shared" si="0"/>
        <v>613642.6712000001</v>
      </c>
      <c r="F24" s="78">
        <f>PRODUCT(C24,F76)</f>
        <v>700779.93051039986</v>
      </c>
      <c r="G24" s="89"/>
    </row>
    <row r="25" spans="1:7">
      <c r="A25" s="76">
        <v>14</v>
      </c>
      <c r="B25" s="101" t="s">
        <v>882</v>
      </c>
      <c r="C25" s="77">
        <v>1</v>
      </c>
      <c r="D25" s="78">
        <f>E86</f>
        <v>217432.11778999999</v>
      </c>
      <c r="E25" s="78">
        <f t="shared" si="0"/>
        <v>217432.11778999999</v>
      </c>
      <c r="F25" s="78">
        <f>PRODUCT(C25,F86)</f>
        <v>248307.47851618001</v>
      </c>
      <c r="G25" s="89"/>
    </row>
    <row r="26" spans="1:7">
      <c r="A26" s="76">
        <v>15</v>
      </c>
      <c r="B26" s="101" t="s">
        <v>883</v>
      </c>
      <c r="C26" s="77">
        <v>1</v>
      </c>
      <c r="D26" s="78">
        <f>E96</f>
        <v>81959.714999999982</v>
      </c>
      <c r="E26" s="78">
        <f t="shared" si="0"/>
        <v>81959.714999999982</v>
      </c>
      <c r="F26" s="78">
        <f>PRODUCT(C26,F96)</f>
        <v>93597.994529999996</v>
      </c>
      <c r="G26" s="89"/>
    </row>
    <row r="27" spans="1:7">
      <c r="A27" s="76">
        <v>16</v>
      </c>
      <c r="B27" s="101" t="s">
        <v>884</v>
      </c>
      <c r="C27" s="77">
        <v>1</v>
      </c>
      <c r="D27" s="78">
        <f>E102</f>
        <v>199683.79799999998</v>
      </c>
      <c r="E27" s="78">
        <f t="shared" si="0"/>
        <v>199683.79799999998</v>
      </c>
      <c r="F27" s="78">
        <f>PRODUCT(C27,F102)</f>
        <v>228038.89731599999</v>
      </c>
      <c r="G27" s="89"/>
    </row>
    <row r="28" spans="1:7">
      <c r="A28" s="76">
        <v>17</v>
      </c>
      <c r="B28" s="101" t="s">
        <v>885</v>
      </c>
      <c r="C28" s="77">
        <v>1</v>
      </c>
      <c r="D28" s="78">
        <f>E110</f>
        <v>217432.11778999999</v>
      </c>
      <c r="E28" s="78">
        <f t="shared" si="0"/>
        <v>217432.11778999999</v>
      </c>
      <c r="F28" s="78">
        <f>PRODUCT(C28,F110)</f>
        <v>248307.47851618001</v>
      </c>
      <c r="G28" s="89"/>
    </row>
    <row r="29" spans="1:7">
      <c r="A29" s="76">
        <v>18</v>
      </c>
      <c r="B29" s="101" t="s">
        <v>886</v>
      </c>
      <c r="C29" s="77">
        <v>1</v>
      </c>
      <c r="D29" s="78">
        <f>E120</f>
        <v>160415.21780000001</v>
      </c>
      <c r="E29" s="78">
        <f t="shared" si="0"/>
        <v>160415.21780000001</v>
      </c>
      <c r="F29" s="78">
        <f>PRODUCT(C29,F120)</f>
        <v>183194.17872759997</v>
      </c>
      <c r="G29" s="89"/>
    </row>
    <row r="30" spans="1:7">
      <c r="A30" s="76">
        <v>19</v>
      </c>
      <c r="B30" s="101" t="s">
        <v>887</v>
      </c>
      <c r="C30" s="77">
        <v>1</v>
      </c>
      <c r="D30" s="78">
        <f>E34</f>
        <v>190601.15741000001</v>
      </c>
      <c r="E30" s="78">
        <f t="shared" si="0"/>
        <v>190601.15741000001</v>
      </c>
      <c r="F30" s="78">
        <f>PRODUCT(C30,F34)</f>
        <v>217518.81826221998</v>
      </c>
      <c r="G30" s="89"/>
    </row>
    <row r="31" spans="1:7">
      <c r="A31" s="76">
        <v>20</v>
      </c>
      <c r="B31" s="101" t="s">
        <v>888</v>
      </c>
      <c r="C31" s="77">
        <v>1</v>
      </c>
      <c r="D31" s="78">
        <f>E51</f>
        <v>52948.850000000006</v>
      </c>
      <c r="E31" s="78">
        <f t="shared" si="0"/>
        <v>52948.850000000006</v>
      </c>
      <c r="F31" s="78">
        <f>PRODUCT(C31,F51)</f>
        <v>60467.586699999993</v>
      </c>
      <c r="G31" s="89"/>
    </row>
    <row r="32" spans="1:7">
      <c r="A32" s="85">
        <v>21</v>
      </c>
      <c r="B32" s="102" t="s">
        <v>889</v>
      </c>
      <c r="C32" s="86">
        <v>1</v>
      </c>
      <c r="D32" s="87">
        <f>E55</f>
        <v>53374</v>
      </c>
      <c r="E32" s="87">
        <f t="shared" si="0"/>
        <v>53374</v>
      </c>
      <c r="F32" s="87">
        <f>PRODUCT(C32,F55)</f>
        <v>60953.107999999993</v>
      </c>
      <c r="G32" s="90"/>
    </row>
    <row r="33" spans="1:8">
      <c r="A33" s="75" t="s">
        <v>543</v>
      </c>
    </row>
    <row r="34" spans="1:8">
      <c r="A34" s="93"/>
      <c r="B34" s="80" t="s">
        <v>890</v>
      </c>
      <c r="C34" s="81"/>
      <c r="D34" s="82" t="s">
        <v>228</v>
      </c>
      <c r="E34" s="83">
        <f>SUM(E35:E50)</f>
        <v>190601.15741000001</v>
      </c>
      <c r="F34" s="83">
        <f>SUM(F35:F50)</f>
        <v>217518.81826221998</v>
      </c>
      <c r="G34" s="96"/>
      <c r="H34" s="100" t="s">
        <v>545</v>
      </c>
    </row>
    <row r="35" spans="1:8">
      <c r="A35" s="94">
        <v>1</v>
      </c>
      <c r="B35" s="114" t="s">
        <v>558</v>
      </c>
      <c r="C35" s="115">
        <v>3</v>
      </c>
      <c r="D35" s="78">
        <v>1799.02</v>
      </c>
      <c r="E35" s="78">
        <f t="shared" ref="E35:E50" si="1">(C35*D35)</f>
        <v>5397.0599999999995</v>
      </c>
      <c r="F35" s="78">
        <f t="shared" ref="F35:F43" si="2">(E35*1.142)</f>
        <v>6163.4425199999987</v>
      </c>
      <c r="G35" s="97" t="s">
        <v>559</v>
      </c>
    </row>
    <row r="36" spans="1:8">
      <c r="A36" s="94">
        <v>2</v>
      </c>
      <c r="B36" s="114" t="s">
        <v>837</v>
      </c>
      <c r="C36" s="115">
        <v>3</v>
      </c>
      <c r="D36" s="78">
        <v>719.61</v>
      </c>
      <c r="E36" s="78">
        <f t="shared" si="1"/>
        <v>2158.83</v>
      </c>
      <c r="F36" s="78">
        <f t="shared" si="2"/>
        <v>2465.3838599999999</v>
      </c>
      <c r="G36" s="97" t="s">
        <v>838</v>
      </c>
    </row>
    <row r="37" spans="1:8">
      <c r="A37" s="94">
        <v>3</v>
      </c>
      <c r="B37" s="114" t="s">
        <v>891</v>
      </c>
      <c r="C37" s="115">
        <v>3</v>
      </c>
      <c r="D37" s="78">
        <v>1621.77</v>
      </c>
      <c r="E37" s="78">
        <f t="shared" si="1"/>
        <v>4865.3099999999995</v>
      </c>
      <c r="F37" s="78">
        <f t="shared" si="2"/>
        <v>5556.1840199999988</v>
      </c>
      <c r="G37" s="97" t="s">
        <v>892</v>
      </c>
    </row>
    <row r="38" spans="1:8">
      <c r="A38" s="94">
        <v>4</v>
      </c>
      <c r="B38" s="114" t="s">
        <v>767</v>
      </c>
      <c r="C38" s="115">
        <v>3</v>
      </c>
      <c r="D38" s="78">
        <v>882.41</v>
      </c>
      <c r="E38" s="78">
        <f t="shared" si="1"/>
        <v>2647.23</v>
      </c>
      <c r="F38" s="78">
        <f t="shared" si="2"/>
        <v>3023.1366599999997</v>
      </c>
      <c r="G38" s="97" t="s">
        <v>768</v>
      </c>
    </row>
    <row r="39" spans="1:8">
      <c r="A39" s="94">
        <v>5</v>
      </c>
      <c r="B39" s="114" t="s">
        <v>841</v>
      </c>
      <c r="C39" s="115">
        <v>3</v>
      </c>
      <c r="D39" s="78">
        <v>1568.64</v>
      </c>
      <c r="E39" s="78">
        <f t="shared" si="1"/>
        <v>4705.92</v>
      </c>
      <c r="F39" s="78">
        <f t="shared" si="2"/>
        <v>5374.1606400000001</v>
      </c>
      <c r="G39" s="97" t="s">
        <v>842</v>
      </c>
    </row>
    <row r="40" spans="1:8">
      <c r="A40" s="94">
        <v>6</v>
      </c>
      <c r="B40" s="114" t="s">
        <v>688</v>
      </c>
      <c r="C40" s="115">
        <v>3</v>
      </c>
      <c r="D40" s="78">
        <v>1338.73</v>
      </c>
      <c r="E40" s="78">
        <f t="shared" si="1"/>
        <v>4016.19</v>
      </c>
      <c r="F40" s="78">
        <f t="shared" si="2"/>
        <v>4586.4889800000001</v>
      </c>
      <c r="G40" s="97" t="s">
        <v>689</v>
      </c>
    </row>
    <row r="41" spans="1:8">
      <c r="A41" s="94">
        <v>8</v>
      </c>
      <c r="B41" s="120" t="s">
        <v>1010</v>
      </c>
      <c r="C41" s="121">
        <v>1</v>
      </c>
      <c r="D41" s="78">
        <v>20806.239999999998</v>
      </c>
      <c r="E41" s="78">
        <f t="shared" si="1"/>
        <v>20806.239999999998</v>
      </c>
      <c r="F41" s="78">
        <f t="shared" si="2"/>
        <v>23760.726079999997</v>
      </c>
      <c r="G41" s="97"/>
    </row>
    <row r="42" spans="1:8">
      <c r="A42" s="94">
        <v>9</v>
      </c>
      <c r="B42" s="120" t="s">
        <v>1011</v>
      </c>
      <c r="C42" s="121">
        <v>10</v>
      </c>
      <c r="D42" s="78">
        <f>5*91*3</f>
        <v>1365</v>
      </c>
      <c r="E42" s="78">
        <f t="shared" si="1"/>
        <v>13650</v>
      </c>
      <c r="F42" s="78">
        <f t="shared" si="2"/>
        <v>15588.3</v>
      </c>
      <c r="G42" s="97"/>
      <c r="H42" s="43" t="s">
        <v>1012</v>
      </c>
    </row>
    <row r="43" spans="1:8">
      <c r="A43" s="94">
        <v>10</v>
      </c>
      <c r="B43" s="120" t="s">
        <v>1013</v>
      </c>
      <c r="C43" s="121">
        <v>23</v>
      </c>
      <c r="D43" s="78">
        <v>2728</v>
      </c>
      <c r="E43" s="78">
        <f t="shared" si="1"/>
        <v>62744</v>
      </c>
      <c r="F43" s="78">
        <f t="shared" si="2"/>
        <v>71653.648000000001</v>
      </c>
      <c r="G43" s="97"/>
    </row>
    <row r="44" spans="1:8" customFormat="1" ht="15">
      <c r="A44" s="94">
        <v>11</v>
      </c>
      <c r="B44" s="120" t="s">
        <v>1014</v>
      </c>
      <c r="C44" s="121">
        <v>135</v>
      </c>
      <c r="D44" s="78">
        <v>15</v>
      </c>
      <c r="E44" s="78">
        <f t="shared" si="1"/>
        <v>2025</v>
      </c>
      <c r="F44" s="78">
        <f t="shared" ref="F44:F45" si="3">(E44*1.135)</f>
        <v>2298.375</v>
      </c>
      <c r="G44" s="97" t="s">
        <v>204</v>
      </c>
    </row>
    <row r="45" spans="1:8" customFormat="1" ht="15">
      <c r="A45" s="94">
        <v>12</v>
      </c>
      <c r="B45" s="120" t="s">
        <v>1015</v>
      </c>
      <c r="C45" s="121">
        <v>135</v>
      </c>
      <c r="D45" s="78">
        <v>141.30000000000001</v>
      </c>
      <c r="E45" s="78">
        <f t="shared" si="1"/>
        <v>19075.5</v>
      </c>
      <c r="F45" s="78">
        <f t="shared" si="3"/>
        <v>21650.692500000001</v>
      </c>
      <c r="G45" s="97" t="s">
        <v>1016</v>
      </c>
    </row>
    <row r="46" spans="1:8" customFormat="1" ht="15">
      <c r="A46" s="94">
        <v>13</v>
      </c>
      <c r="B46" s="120" t="s">
        <v>375</v>
      </c>
      <c r="C46" s="121">
        <v>135</v>
      </c>
      <c r="D46" s="78">
        <v>31.3674</v>
      </c>
      <c r="E46" s="78">
        <f t="shared" si="1"/>
        <v>4234.5990000000002</v>
      </c>
      <c r="F46" s="78">
        <f t="shared" ref="F46:F50" si="4">(E46*1.142)</f>
        <v>4835.9120579999999</v>
      </c>
      <c r="G46" s="97" t="s">
        <v>376</v>
      </c>
    </row>
    <row r="47" spans="1:8">
      <c r="A47" s="94">
        <v>14</v>
      </c>
      <c r="B47" s="114" t="s">
        <v>1017</v>
      </c>
      <c r="C47" s="115">
        <v>8</v>
      </c>
      <c r="D47" s="78">
        <v>2913.4862400000002</v>
      </c>
      <c r="E47" s="78">
        <f t="shared" si="1"/>
        <v>23307.889920000001</v>
      </c>
      <c r="F47" s="78">
        <f t="shared" si="4"/>
        <v>26617.61028864</v>
      </c>
      <c r="G47" s="97" t="s">
        <v>1018</v>
      </c>
    </row>
    <row r="48" spans="1:8">
      <c r="A48" s="94">
        <v>14</v>
      </c>
      <c r="B48" s="114" t="s">
        <v>1019</v>
      </c>
      <c r="C48" s="115">
        <v>3</v>
      </c>
      <c r="D48" s="78">
        <v>3597.0665300000001</v>
      </c>
      <c r="E48" s="78">
        <f t="shared" ref="E48:E49" si="5">(C48*D48)</f>
        <v>10791.19959</v>
      </c>
      <c r="F48" s="78">
        <f t="shared" ref="F48:F49" si="6">(E48*1.142)</f>
        <v>12323.549931779999</v>
      </c>
      <c r="G48" s="97" t="s">
        <v>1020</v>
      </c>
    </row>
    <row r="49" spans="1:8">
      <c r="A49" s="94">
        <v>16</v>
      </c>
      <c r="B49" s="114" t="s">
        <v>1023</v>
      </c>
      <c r="C49" s="115">
        <v>1</v>
      </c>
      <c r="D49" s="78">
        <v>4553.2634399999997</v>
      </c>
      <c r="E49" s="78">
        <f t="shared" si="5"/>
        <v>4553.2634399999997</v>
      </c>
      <c r="F49" s="78">
        <f t="shared" si="6"/>
        <v>5199.8268484799992</v>
      </c>
      <c r="G49" s="97" t="s">
        <v>1024</v>
      </c>
    </row>
    <row r="50" spans="1:8">
      <c r="A50" s="94">
        <v>15</v>
      </c>
      <c r="B50" s="114" t="s">
        <v>1025</v>
      </c>
      <c r="C50" s="115">
        <v>1</v>
      </c>
      <c r="D50" s="78">
        <v>5622.9254600000004</v>
      </c>
      <c r="E50" s="78">
        <f t="shared" si="1"/>
        <v>5622.9254600000004</v>
      </c>
      <c r="F50" s="78">
        <f t="shared" si="4"/>
        <v>6421.3808753200001</v>
      </c>
      <c r="G50" s="97" t="s">
        <v>1026</v>
      </c>
    </row>
    <row r="51" spans="1:8">
      <c r="A51" s="93"/>
      <c r="B51" s="80" t="s">
        <v>893</v>
      </c>
      <c r="C51" s="81"/>
      <c r="D51" s="82" t="s">
        <v>228</v>
      </c>
      <c r="E51" s="83">
        <f>SUM(E52:E54)</f>
        <v>52948.850000000006</v>
      </c>
      <c r="F51" s="83">
        <f>SUM(F52:F54)</f>
        <v>60467.586699999993</v>
      </c>
      <c r="G51" s="96"/>
      <c r="H51" s="100" t="s">
        <v>545</v>
      </c>
    </row>
    <row r="52" spans="1:8">
      <c r="A52" s="94">
        <v>1</v>
      </c>
      <c r="B52" s="114" t="s">
        <v>844</v>
      </c>
      <c r="C52" s="115">
        <v>1</v>
      </c>
      <c r="D52" s="78">
        <v>28459.79</v>
      </c>
      <c r="E52" s="78">
        <f>(C52*D52)</f>
        <v>28459.79</v>
      </c>
      <c r="F52" s="78">
        <f>(E52*1.142)</f>
        <v>32501.080179999997</v>
      </c>
      <c r="G52" s="97" t="s">
        <v>845</v>
      </c>
    </row>
    <row r="53" spans="1:8">
      <c r="A53" s="94">
        <v>2</v>
      </c>
      <c r="B53" s="114" t="s">
        <v>846</v>
      </c>
      <c r="C53" s="115">
        <v>1</v>
      </c>
      <c r="D53" s="78">
        <v>19856.37</v>
      </c>
      <c r="E53" s="78">
        <f>(C53*D53)</f>
        <v>19856.37</v>
      </c>
      <c r="F53" s="78">
        <f>(E53*1.142)</f>
        <v>22675.974539999996</v>
      </c>
      <c r="G53" s="97" t="s">
        <v>847</v>
      </c>
    </row>
    <row r="54" spans="1:8">
      <c r="A54" s="95">
        <v>3</v>
      </c>
      <c r="B54" s="116" t="s">
        <v>848</v>
      </c>
      <c r="C54" s="117">
        <v>3</v>
      </c>
      <c r="D54" s="87">
        <v>1544.23</v>
      </c>
      <c r="E54" s="87">
        <f>(C54*D54)</f>
        <v>4632.6900000000005</v>
      </c>
      <c r="F54" s="87">
        <f>(E54*1.142)</f>
        <v>5290.5319799999997</v>
      </c>
      <c r="G54" s="98" t="s">
        <v>849</v>
      </c>
    </row>
    <row r="55" spans="1:8">
      <c r="A55" s="93"/>
      <c r="B55" s="80" t="s">
        <v>894</v>
      </c>
      <c r="C55" s="81"/>
      <c r="D55" s="82" t="s">
        <v>228</v>
      </c>
      <c r="E55" s="83">
        <f>SUM(E56:E56)</f>
        <v>53374</v>
      </c>
      <c r="F55" s="83">
        <f>SUM(F56:F56)</f>
        <v>60953.107999999993</v>
      </c>
      <c r="G55" s="96"/>
      <c r="H55" s="100" t="s">
        <v>545</v>
      </c>
    </row>
    <row r="56" spans="1:8">
      <c r="A56" s="95">
        <v>1</v>
      </c>
      <c r="B56" s="116" t="s">
        <v>774</v>
      </c>
      <c r="C56" s="117">
        <v>2</v>
      </c>
      <c r="D56" s="87">
        <v>26687</v>
      </c>
      <c r="E56" s="87">
        <f>(C56*D56)</f>
        <v>53374</v>
      </c>
      <c r="F56" s="87">
        <f>(E56*1.142)</f>
        <v>60953.107999999993</v>
      </c>
      <c r="G56" s="98" t="s">
        <v>775</v>
      </c>
    </row>
    <row r="57" spans="1:8">
      <c r="A57" s="75" t="s">
        <v>576</v>
      </c>
    </row>
    <row r="58" spans="1:8" ht="15">
      <c r="A58" s="93"/>
      <c r="B58" s="80" t="s">
        <v>778</v>
      </c>
      <c r="C58" s="81"/>
      <c r="D58" s="82" t="s">
        <v>228</v>
      </c>
      <c r="E58" s="83">
        <f>SUM(E59:E75)</f>
        <v>178307.71292000002</v>
      </c>
      <c r="F58" s="83">
        <f>SUM(F59:F75)</f>
        <v>203627.40815463994</v>
      </c>
      <c r="G58" s="96"/>
      <c r="H58" s="99" t="s">
        <v>545</v>
      </c>
    </row>
    <row r="59" spans="1:8">
      <c r="A59" s="94">
        <v>1</v>
      </c>
      <c r="B59" s="114" t="s">
        <v>578</v>
      </c>
      <c r="C59" s="115">
        <v>1</v>
      </c>
      <c r="D59" s="78">
        <v>91499.33</v>
      </c>
      <c r="E59" s="78">
        <f t="shared" ref="E59:E75" si="7">(C59*D59)</f>
        <v>91499.33</v>
      </c>
      <c r="F59" s="78">
        <f t="shared" ref="F59:F75" si="8">(E59*1.142)</f>
        <v>104492.23486</v>
      </c>
      <c r="G59" s="97" t="s">
        <v>579</v>
      </c>
    </row>
    <row r="60" spans="1:8">
      <c r="A60" s="94">
        <v>2</v>
      </c>
      <c r="B60" s="114" t="s">
        <v>580</v>
      </c>
      <c r="C60" s="115">
        <v>1</v>
      </c>
      <c r="D60" s="78">
        <v>395.48</v>
      </c>
      <c r="E60" s="78">
        <f t="shared" si="7"/>
        <v>395.48</v>
      </c>
      <c r="F60" s="78">
        <f t="shared" si="8"/>
        <v>451.63815999999997</v>
      </c>
      <c r="G60" s="97" t="s">
        <v>581</v>
      </c>
    </row>
    <row r="61" spans="1:8">
      <c r="A61" s="94">
        <v>3</v>
      </c>
      <c r="B61" s="114" t="s">
        <v>582</v>
      </c>
      <c r="C61" s="115">
        <v>1</v>
      </c>
      <c r="D61" s="78">
        <v>4285.4399999999996</v>
      </c>
      <c r="E61" s="78">
        <f t="shared" si="7"/>
        <v>4285.4399999999996</v>
      </c>
      <c r="F61" s="78">
        <f t="shared" si="8"/>
        <v>4893.9724799999995</v>
      </c>
      <c r="G61" s="97" t="s">
        <v>583</v>
      </c>
    </row>
    <row r="62" spans="1:8">
      <c r="A62" s="94">
        <v>4</v>
      </c>
      <c r="B62" s="114" t="s">
        <v>584</v>
      </c>
      <c r="C62" s="115">
        <v>1</v>
      </c>
      <c r="D62" s="78">
        <v>1080.74</v>
      </c>
      <c r="E62" s="78">
        <f t="shared" si="7"/>
        <v>1080.74</v>
      </c>
      <c r="F62" s="78">
        <f t="shared" si="8"/>
        <v>1234.20508</v>
      </c>
      <c r="G62" s="97" t="s">
        <v>585</v>
      </c>
    </row>
    <row r="63" spans="1:8">
      <c r="A63" s="94">
        <v>5</v>
      </c>
      <c r="B63" s="114" t="s">
        <v>988</v>
      </c>
      <c r="C63" s="115">
        <v>1</v>
      </c>
      <c r="D63" s="78">
        <v>30329.377100000002</v>
      </c>
      <c r="E63" s="78">
        <f t="shared" si="7"/>
        <v>30329.377100000002</v>
      </c>
      <c r="F63" s="78">
        <f t="shared" si="8"/>
        <v>34636.148648199996</v>
      </c>
      <c r="G63" s="97" t="s">
        <v>989</v>
      </c>
    </row>
    <row r="64" spans="1:8">
      <c r="A64" s="94">
        <v>6</v>
      </c>
      <c r="B64" s="114" t="s">
        <v>851</v>
      </c>
      <c r="C64" s="115">
        <v>1</v>
      </c>
      <c r="D64" s="78">
        <v>2270.12</v>
      </c>
      <c r="E64" s="78">
        <f t="shared" si="7"/>
        <v>2270.12</v>
      </c>
      <c r="F64" s="78">
        <f t="shared" si="8"/>
        <v>2592.4770399999998</v>
      </c>
      <c r="G64" s="97" t="s">
        <v>852</v>
      </c>
    </row>
    <row r="65" spans="1:8">
      <c r="A65" s="94">
        <v>7</v>
      </c>
      <c r="B65" s="114" t="s">
        <v>895</v>
      </c>
      <c r="C65" s="115">
        <v>1</v>
      </c>
      <c r="D65" s="78">
        <v>17681.73</v>
      </c>
      <c r="E65" s="78">
        <f t="shared" si="7"/>
        <v>17681.73</v>
      </c>
      <c r="F65" s="78">
        <f t="shared" si="8"/>
        <v>20192.535659999998</v>
      </c>
      <c r="G65" s="97" t="s">
        <v>896</v>
      </c>
    </row>
    <row r="66" spans="1:8">
      <c r="A66" s="94">
        <v>8</v>
      </c>
      <c r="B66" s="114" t="s">
        <v>1041</v>
      </c>
      <c r="C66" s="115">
        <v>1</v>
      </c>
      <c r="D66" s="78">
        <v>1811.0407</v>
      </c>
      <c r="E66" s="78">
        <f t="shared" si="7"/>
        <v>1811.0407</v>
      </c>
      <c r="F66" s="78">
        <f t="shared" si="8"/>
        <v>2068.2084793999998</v>
      </c>
      <c r="G66" s="97" t="s">
        <v>1042</v>
      </c>
    </row>
    <row r="67" spans="1:8">
      <c r="A67" s="94">
        <v>9</v>
      </c>
      <c r="B67" s="114" t="s">
        <v>592</v>
      </c>
      <c r="C67" s="115">
        <v>1</v>
      </c>
      <c r="D67" s="78">
        <v>7004.55</v>
      </c>
      <c r="E67" s="78">
        <f t="shared" si="7"/>
        <v>7004.55</v>
      </c>
      <c r="F67" s="78">
        <f t="shared" si="8"/>
        <v>7999.1960999999992</v>
      </c>
      <c r="G67" s="97" t="s">
        <v>593</v>
      </c>
    </row>
    <row r="68" spans="1:8">
      <c r="A68" s="94">
        <v>10</v>
      </c>
      <c r="B68" s="114" t="s">
        <v>594</v>
      </c>
      <c r="C68" s="115">
        <v>1</v>
      </c>
      <c r="D68" s="78">
        <v>4057.41</v>
      </c>
      <c r="E68" s="78">
        <f t="shared" si="7"/>
        <v>4057.41</v>
      </c>
      <c r="F68" s="78">
        <f t="shared" si="8"/>
        <v>4633.5622199999998</v>
      </c>
      <c r="G68" s="97" t="s">
        <v>595</v>
      </c>
    </row>
    <row r="69" spans="1:8">
      <c r="A69" s="94">
        <v>11</v>
      </c>
      <c r="B69" s="120" t="s">
        <v>616</v>
      </c>
      <c r="C69" s="121">
        <v>6</v>
      </c>
      <c r="D69" s="78">
        <v>297.77</v>
      </c>
      <c r="E69" s="78">
        <f t="shared" si="7"/>
        <v>1786.62</v>
      </c>
      <c r="F69" s="78">
        <f t="shared" si="8"/>
        <v>2040.3200399999996</v>
      </c>
      <c r="G69" s="97" t="s">
        <v>617</v>
      </c>
    </row>
    <row r="70" spans="1:8">
      <c r="A70" s="94">
        <v>12</v>
      </c>
      <c r="B70" s="120" t="s">
        <v>622</v>
      </c>
      <c r="C70" s="121">
        <v>3</v>
      </c>
      <c r="D70" s="78">
        <v>368.37504000000001</v>
      </c>
      <c r="E70" s="78">
        <f t="shared" si="7"/>
        <v>1105.1251200000002</v>
      </c>
      <c r="F70" s="78">
        <f t="shared" si="8"/>
        <v>1262.0528870400001</v>
      </c>
      <c r="G70" s="97" t="s">
        <v>623</v>
      </c>
    </row>
    <row r="71" spans="1:8">
      <c r="A71" s="94">
        <v>13</v>
      </c>
      <c r="B71" s="120" t="s">
        <v>618</v>
      </c>
      <c r="C71" s="121">
        <v>9</v>
      </c>
      <c r="D71" s="78">
        <v>257.32</v>
      </c>
      <c r="E71" s="78">
        <f t="shared" si="7"/>
        <v>2315.88</v>
      </c>
      <c r="F71" s="78">
        <f t="shared" si="8"/>
        <v>2644.7349599999998</v>
      </c>
      <c r="G71" s="97" t="s">
        <v>619</v>
      </c>
    </row>
    <row r="72" spans="1:8">
      <c r="A72" s="94">
        <v>14</v>
      </c>
      <c r="B72" s="120" t="s">
        <v>996</v>
      </c>
      <c r="C72" s="121">
        <v>9</v>
      </c>
      <c r="D72" s="78">
        <v>524.07000000000005</v>
      </c>
      <c r="E72" s="78">
        <f t="shared" si="7"/>
        <v>4716.63</v>
      </c>
      <c r="F72" s="78">
        <f t="shared" si="8"/>
        <v>5386.3914599999998</v>
      </c>
      <c r="G72" s="97" t="s">
        <v>997</v>
      </c>
    </row>
    <row r="73" spans="1:8">
      <c r="A73" s="94">
        <v>15</v>
      </c>
      <c r="B73" s="120" t="s">
        <v>620</v>
      </c>
      <c r="C73" s="121">
        <v>9</v>
      </c>
      <c r="D73" s="78">
        <f>3*67</f>
        <v>201</v>
      </c>
      <c r="E73" s="78">
        <f t="shared" si="7"/>
        <v>1809</v>
      </c>
      <c r="F73" s="78">
        <f t="shared" si="8"/>
        <v>2065.8779999999997</v>
      </c>
      <c r="G73" s="97" t="s">
        <v>204</v>
      </c>
    </row>
    <row r="74" spans="1:8">
      <c r="A74" s="94">
        <v>16</v>
      </c>
      <c r="B74" s="120" t="s">
        <v>621</v>
      </c>
      <c r="C74" s="121">
        <v>9</v>
      </c>
      <c r="D74" s="78">
        <f>3*87</f>
        <v>261</v>
      </c>
      <c r="E74" s="78">
        <f t="shared" si="7"/>
        <v>2349</v>
      </c>
      <c r="F74" s="78">
        <f t="shared" si="8"/>
        <v>2682.558</v>
      </c>
      <c r="G74" s="97" t="s">
        <v>204</v>
      </c>
    </row>
    <row r="75" spans="1:8">
      <c r="A75" s="94">
        <v>17</v>
      </c>
      <c r="B75" s="120" t="s">
        <v>624</v>
      </c>
      <c r="C75" s="121">
        <v>9</v>
      </c>
      <c r="D75" s="78">
        <v>423.36</v>
      </c>
      <c r="E75" s="78">
        <f t="shared" si="7"/>
        <v>3810.2400000000002</v>
      </c>
      <c r="F75" s="78">
        <f t="shared" si="8"/>
        <v>4351.2940799999997</v>
      </c>
      <c r="G75" s="97" t="s">
        <v>625</v>
      </c>
    </row>
    <row r="76" spans="1:8" ht="15">
      <c r="A76" s="93"/>
      <c r="B76" s="80" t="s">
        <v>897</v>
      </c>
      <c r="C76" s="81"/>
      <c r="D76" s="82" t="s">
        <v>228</v>
      </c>
      <c r="E76" s="83">
        <f>SUM(E77:E85)</f>
        <v>153410.66780000002</v>
      </c>
      <c r="F76" s="83">
        <f>SUM(F77:F85)</f>
        <v>175194.98262759997</v>
      </c>
      <c r="G76" s="96"/>
      <c r="H76" s="99" t="s">
        <v>545</v>
      </c>
    </row>
    <row r="77" spans="1:8">
      <c r="A77" s="94">
        <v>1</v>
      </c>
      <c r="B77" s="114" t="s">
        <v>578</v>
      </c>
      <c r="C77" s="115">
        <v>1</v>
      </c>
      <c r="D77" s="78">
        <v>91499.33</v>
      </c>
      <c r="E77" s="78">
        <f t="shared" ref="E77:E85" si="9">(C77*D77)</f>
        <v>91499.33</v>
      </c>
      <c r="F77" s="78">
        <f t="shared" ref="F77:F85" si="10">(E77*1.142)</f>
        <v>104492.23486</v>
      </c>
      <c r="G77" s="97" t="s">
        <v>579</v>
      </c>
    </row>
    <row r="78" spans="1:8">
      <c r="A78" s="94">
        <v>2</v>
      </c>
      <c r="B78" s="114" t="s">
        <v>580</v>
      </c>
      <c r="C78" s="115">
        <v>1</v>
      </c>
      <c r="D78" s="78">
        <v>395.48</v>
      </c>
      <c r="E78" s="78">
        <f t="shared" si="9"/>
        <v>395.48</v>
      </c>
      <c r="F78" s="78">
        <f t="shared" si="10"/>
        <v>451.63815999999997</v>
      </c>
      <c r="G78" s="97" t="s">
        <v>581</v>
      </c>
    </row>
    <row r="79" spans="1:8">
      <c r="A79" s="94">
        <v>3</v>
      </c>
      <c r="B79" s="114" t="s">
        <v>582</v>
      </c>
      <c r="C79" s="115">
        <v>1</v>
      </c>
      <c r="D79" s="78">
        <v>4285.4399999999996</v>
      </c>
      <c r="E79" s="78">
        <f t="shared" si="9"/>
        <v>4285.4399999999996</v>
      </c>
      <c r="F79" s="78">
        <f t="shared" si="10"/>
        <v>4893.9724799999995</v>
      </c>
      <c r="G79" s="97" t="s">
        <v>583</v>
      </c>
    </row>
    <row r="80" spans="1:8">
      <c r="A80" s="94">
        <v>4</v>
      </c>
      <c r="B80" s="114" t="s">
        <v>584</v>
      </c>
      <c r="C80" s="115">
        <v>1</v>
      </c>
      <c r="D80" s="78">
        <v>1080.74</v>
      </c>
      <c r="E80" s="78">
        <f t="shared" si="9"/>
        <v>1080.74</v>
      </c>
      <c r="F80" s="78">
        <f t="shared" si="10"/>
        <v>1234.20508</v>
      </c>
      <c r="G80" s="97" t="s">
        <v>585</v>
      </c>
    </row>
    <row r="81" spans="1:8">
      <c r="A81" s="94">
        <v>5</v>
      </c>
      <c r="B81" s="114" t="s">
        <v>988</v>
      </c>
      <c r="C81" s="115">
        <v>1</v>
      </c>
      <c r="D81" s="78">
        <v>30329.377100000002</v>
      </c>
      <c r="E81" s="78">
        <f t="shared" si="9"/>
        <v>30329.377100000002</v>
      </c>
      <c r="F81" s="78">
        <f t="shared" si="10"/>
        <v>34636.148648199996</v>
      </c>
      <c r="G81" s="97" t="s">
        <v>989</v>
      </c>
    </row>
    <row r="82" spans="1:8">
      <c r="A82" s="94">
        <v>6</v>
      </c>
      <c r="B82" s="114" t="s">
        <v>851</v>
      </c>
      <c r="C82" s="115">
        <v>1</v>
      </c>
      <c r="D82" s="78">
        <v>2270.12</v>
      </c>
      <c r="E82" s="78">
        <f t="shared" si="9"/>
        <v>2270.12</v>
      </c>
      <c r="F82" s="78">
        <f t="shared" si="10"/>
        <v>2592.4770399999998</v>
      </c>
      <c r="G82" s="97" t="s">
        <v>852</v>
      </c>
    </row>
    <row r="83" spans="1:8">
      <c r="A83" s="94">
        <v>7</v>
      </c>
      <c r="B83" s="114" t="s">
        <v>895</v>
      </c>
      <c r="C83" s="115">
        <v>1</v>
      </c>
      <c r="D83" s="78">
        <v>17681.73</v>
      </c>
      <c r="E83" s="78">
        <f t="shared" si="9"/>
        <v>17681.73</v>
      </c>
      <c r="F83" s="78">
        <f t="shared" si="10"/>
        <v>20192.535659999998</v>
      </c>
      <c r="G83" s="97" t="s">
        <v>896</v>
      </c>
    </row>
    <row r="84" spans="1:8">
      <c r="A84" s="94">
        <v>8</v>
      </c>
      <c r="B84" s="114" t="s">
        <v>1041</v>
      </c>
      <c r="C84" s="115">
        <v>1</v>
      </c>
      <c r="D84" s="78">
        <v>1811.0407</v>
      </c>
      <c r="E84" s="78">
        <f t="shared" si="9"/>
        <v>1811.0407</v>
      </c>
      <c r="F84" s="78">
        <f t="shared" si="10"/>
        <v>2068.2084793999998</v>
      </c>
      <c r="G84" s="97" t="s">
        <v>1042</v>
      </c>
    </row>
    <row r="85" spans="1:8">
      <c r="A85" s="95">
        <v>9</v>
      </c>
      <c r="B85" s="116" t="s">
        <v>594</v>
      </c>
      <c r="C85" s="117">
        <v>1</v>
      </c>
      <c r="D85" s="87">
        <v>4057.41</v>
      </c>
      <c r="E85" s="87">
        <f t="shared" si="9"/>
        <v>4057.41</v>
      </c>
      <c r="F85" s="87">
        <f t="shared" si="10"/>
        <v>4633.5622199999998</v>
      </c>
      <c r="G85" s="98" t="s">
        <v>595</v>
      </c>
    </row>
    <row r="86" spans="1:8" ht="15">
      <c r="A86" s="93"/>
      <c r="B86" s="80" t="s">
        <v>898</v>
      </c>
      <c r="C86" s="81"/>
      <c r="D86" s="82" t="s">
        <v>228</v>
      </c>
      <c r="E86" s="83">
        <f>SUM(E87:E95)</f>
        <v>217432.11778999999</v>
      </c>
      <c r="F86" s="83">
        <f>SUM(F87:F95)</f>
        <v>248307.47851618001</v>
      </c>
      <c r="G86" s="96"/>
      <c r="H86" s="99" t="s">
        <v>545</v>
      </c>
    </row>
    <row r="87" spans="1:8">
      <c r="A87" s="94">
        <v>1</v>
      </c>
      <c r="B87" s="114" t="s">
        <v>858</v>
      </c>
      <c r="C87" s="115">
        <v>1</v>
      </c>
      <c r="D87" s="78">
        <v>141309.62</v>
      </c>
      <c r="E87" s="78">
        <f t="shared" ref="E87:E95" si="11">(C87*D87)</f>
        <v>141309.62</v>
      </c>
      <c r="F87" s="78">
        <f t="shared" ref="F87:F95" si="12">(E87*1.142)</f>
        <v>161375.58603999999</v>
      </c>
      <c r="G87" s="97" t="s">
        <v>859</v>
      </c>
    </row>
    <row r="88" spans="1:8">
      <c r="A88" s="94">
        <v>2</v>
      </c>
      <c r="B88" s="114" t="s">
        <v>860</v>
      </c>
      <c r="C88" s="115">
        <v>1</v>
      </c>
      <c r="D88" s="78">
        <v>5592.8149999999996</v>
      </c>
      <c r="E88" s="78">
        <f t="shared" si="11"/>
        <v>5592.8149999999996</v>
      </c>
      <c r="F88" s="78">
        <f t="shared" si="12"/>
        <v>6386.9947299999994</v>
      </c>
      <c r="G88" s="97" t="s">
        <v>666</v>
      </c>
    </row>
    <row r="89" spans="1:8">
      <c r="A89" s="94">
        <v>3</v>
      </c>
      <c r="B89" s="114" t="s">
        <v>602</v>
      </c>
      <c r="C89" s="115">
        <v>1</v>
      </c>
      <c r="D89" s="78">
        <v>21692.52</v>
      </c>
      <c r="E89" s="78">
        <f t="shared" si="11"/>
        <v>21692.52</v>
      </c>
      <c r="F89" s="78">
        <f t="shared" si="12"/>
        <v>24772.857839999997</v>
      </c>
      <c r="G89" s="97" t="s">
        <v>603</v>
      </c>
    </row>
    <row r="90" spans="1:8">
      <c r="A90" s="94">
        <v>4</v>
      </c>
      <c r="B90" s="114" t="s">
        <v>895</v>
      </c>
      <c r="C90" s="115">
        <v>1</v>
      </c>
      <c r="D90" s="78">
        <v>17681.73</v>
      </c>
      <c r="E90" s="78">
        <f t="shared" si="11"/>
        <v>17681.73</v>
      </c>
      <c r="F90" s="78">
        <f t="shared" si="12"/>
        <v>20192.535659999998</v>
      </c>
      <c r="G90" s="97" t="s">
        <v>896</v>
      </c>
    </row>
    <row r="91" spans="1:8">
      <c r="A91" s="94">
        <v>5</v>
      </c>
      <c r="B91" s="114" t="s">
        <v>851</v>
      </c>
      <c r="C91" s="115">
        <v>1</v>
      </c>
      <c r="D91" s="78">
        <v>2270.12</v>
      </c>
      <c r="E91" s="78">
        <f t="shared" si="11"/>
        <v>2270.12</v>
      </c>
      <c r="F91" s="78">
        <f t="shared" si="12"/>
        <v>2592.4770399999998</v>
      </c>
      <c r="G91" s="97" t="s">
        <v>852</v>
      </c>
    </row>
    <row r="92" spans="1:8">
      <c r="A92" s="94">
        <v>6</v>
      </c>
      <c r="B92" s="114" t="s">
        <v>582</v>
      </c>
      <c r="C92" s="115">
        <v>1</v>
      </c>
      <c r="D92" s="78">
        <v>4285.4399999999996</v>
      </c>
      <c r="E92" s="78">
        <f t="shared" si="11"/>
        <v>4285.4399999999996</v>
      </c>
      <c r="F92" s="78">
        <f t="shared" si="12"/>
        <v>4893.9724799999995</v>
      </c>
      <c r="G92" s="97" t="s">
        <v>583</v>
      </c>
    </row>
    <row r="93" spans="1:8">
      <c r="A93" s="94">
        <v>7</v>
      </c>
      <c r="B93" s="114" t="s">
        <v>1052</v>
      </c>
      <c r="C93" s="115">
        <v>1</v>
      </c>
      <c r="D93" s="78">
        <v>14322.208199999999</v>
      </c>
      <c r="E93" s="78">
        <f t="shared" si="11"/>
        <v>14322.208199999999</v>
      </c>
      <c r="F93" s="78">
        <f t="shared" si="12"/>
        <v>16355.961764399997</v>
      </c>
      <c r="G93" s="97" t="s">
        <v>1051</v>
      </c>
    </row>
    <row r="94" spans="1:8">
      <c r="A94" s="94">
        <v>8</v>
      </c>
      <c r="B94" s="114" t="s">
        <v>1053</v>
      </c>
      <c r="C94" s="115">
        <v>1</v>
      </c>
      <c r="D94" s="78">
        <v>5492.4780499999997</v>
      </c>
      <c r="E94" s="78">
        <f t="shared" si="11"/>
        <v>5492.4780499999997</v>
      </c>
      <c r="F94" s="78">
        <f t="shared" si="12"/>
        <v>6272.4099330999989</v>
      </c>
      <c r="G94" s="97" t="s">
        <v>1054</v>
      </c>
    </row>
    <row r="95" spans="1:8">
      <c r="A95" s="94">
        <v>9</v>
      </c>
      <c r="B95" s="114" t="s">
        <v>1055</v>
      </c>
      <c r="C95" s="115">
        <v>1</v>
      </c>
      <c r="D95" s="78">
        <v>4785.1865399999997</v>
      </c>
      <c r="E95" s="78">
        <f t="shared" si="11"/>
        <v>4785.1865399999997</v>
      </c>
      <c r="F95" s="78">
        <f t="shared" si="12"/>
        <v>5464.6830286799996</v>
      </c>
      <c r="G95" s="97" t="s">
        <v>993</v>
      </c>
    </row>
    <row r="96" spans="1:8" ht="15">
      <c r="A96" s="93"/>
      <c r="B96" s="80" t="s">
        <v>899</v>
      </c>
      <c r="C96" s="81"/>
      <c r="D96" s="82" t="s">
        <v>228</v>
      </c>
      <c r="E96" s="83">
        <f>SUM(E97:E101)</f>
        <v>81959.714999999982</v>
      </c>
      <c r="F96" s="83">
        <f>SUM(F97:F101)</f>
        <v>93597.994529999996</v>
      </c>
      <c r="G96" s="96"/>
      <c r="H96" s="99" t="s">
        <v>545</v>
      </c>
    </row>
    <row r="97" spans="1:8">
      <c r="A97" s="94">
        <v>1</v>
      </c>
      <c r="B97" s="114" t="s">
        <v>862</v>
      </c>
      <c r="C97" s="115">
        <v>1</v>
      </c>
      <c r="D97" s="78">
        <v>61950.26</v>
      </c>
      <c r="E97" s="78">
        <f>(C97*D97)</f>
        <v>61950.26</v>
      </c>
      <c r="F97" s="78">
        <f>(E97*1.142)</f>
        <v>70747.196920000002</v>
      </c>
      <c r="G97" s="97" t="s">
        <v>863</v>
      </c>
    </row>
    <row r="98" spans="1:8">
      <c r="A98" s="94">
        <v>2</v>
      </c>
      <c r="B98" s="114" t="s">
        <v>860</v>
      </c>
      <c r="C98" s="115">
        <v>1</v>
      </c>
      <c r="D98" s="78">
        <v>5592.8149999999996</v>
      </c>
      <c r="E98" s="78">
        <f t="shared" ref="E98" si="13">(C98*D98)</f>
        <v>5592.8149999999996</v>
      </c>
      <c r="F98" s="78">
        <f t="shared" ref="F98" si="14">(E98*1.142)</f>
        <v>6386.9947299999994</v>
      </c>
      <c r="G98" s="97" t="s">
        <v>666</v>
      </c>
    </row>
    <row r="99" spans="1:8">
      <c r="A99" s="94">
        <v>3</v>
      </c>
      <c r="B99" s="114" t="s">
        <v>900</v>
      </c>
      <c r="C99" s="115">
        <v>1</v>
      </c>
      <c r="D99" s="78">
        <v>11216.45</v>
      </c>
      <c r="E99" s="78">
        <f>(C99*D99)</f>
        <v>11216.45</v>
      </c>
      <c r="F99" s="78">
        <f>(E99*1.142)</f>
        <v>12809.1859</v>
      </c>
      <c r="G99" s="97" t="s">
        <v>901</v>
      </c>
    </row>
    <row r="100" spans="1:8">
      <c r="A100" s="94">
        <v>4</v>
      </c>
      <c r="B100" s="114" t="s">
        <v>866</v>
      </c>
      <c r="C100" s="115">
        <v>1</v>
      </c>
      <c r="D100" s="78">
        <v>1348.15</v>
      </c>
      <c r="E100" s="78">
        <f>(C100*D100)</f>
        <v>1348.15</v>
      </c>
      <c r="F100" s="78">
        <f>(E100*1.142)</f>
        <v>1539.5872999999999</v>
      </c>
      <c r="G100" s="97" t="s">
        <v>867</v>
      </c>
    </row>
    <row r="101" spans="1:8">
      <c r="A101" s="95">
        <v>5</v>
      </c>
      <c r="B101" s="116" t="s">
        <v>868</v>
      </c>
      <c r="C101" s="117">
        <v>1</v>
      </c>
      <c r="D101" s="87">
        <v>1852.04</v>
      </c>
      <c r="E101" s="87">
        <f>(C101*D101)</f>
        <v>1852.04</v>
      </c>
      <c r="F101" s="87">
        <f>(E101*1.142)</f>
        <v>2115.0296799999996</v>
      </c>
      <c r="G101" s="98" t="s">
        <v>869</v>
      </c>
    </row>
    <row r="102" spans="1:8" ht="15">
      <c r="A102" s="93"/>
      <c r="B102" s="80" t="s">
        <v>902</v>
      </c>
      <c r="C102" s="81"/>
      <c r="D102" s="82" t="s">
        <v>228</v>
      </c>
      <c r="E102" s="83">
        <f>SUM(E103:E109)</f>
        <v>199683.79799999998</v>
      </c>
      <c r="F102" s="83">
        <f>SUM(F103:F109)</f>
        <v>228038.89731599999</v>
      </c>
      <c r="G102" s="96"/>
      <c r="H102" s="99" t="s">
        <v>545</v>
      </c>
    </row>
    <row r="103" spans="1:8">
      <c r="A103" s="94">
        <v>1</v>
      </c>
      <c r="B103" s="114" t="s">
        <v>858</v>
      </c>
      <c r="C103" s="115">
        <v>1</v>
      </c>
      <c r="D103" s="78">
        <v>141309.62</v>
      </c>
      <c r="E103" s="78">
        <f t="shared" ref="E103:E109" si="15">(C103*D103)</f>
        <v>141309.62</v>
      </c>
      <c r="F103" s="78">
        <f t="shared" ref="F103:F109" si="16">(E103*1.142)</f>
        <v>161375.58603999999</v>
      </c>
      <c r="G103" s="97" t="s">
        <v>859</v>
      </c>
    </row>
    <row r="104" spans="1:8">
      <c r="A104" s="94">
        <v>2</v>
      </c>
      <c r="B104" s="114" t="s">
        <v>871</v>
      </c>
      <c r="C104" s="115">
        <v>1</v>
      </c>
      <c r="D104" s="78">
        <v>4232.3999999999996</v>
      </c>
      <c r="E104" s="78">
        <f t="shared" si="15"/>
        <v>4232.3999999999996</v>
      </c>
      <c r="F104" s="78">
        <f t="shared" si="16"/>
        <v>4833.4007999999994</v>
      </c>
      <c r="G104" s="97" t="s">
        <v>872</v>
      </c>
    </row>
    <row r="105" spans="1:8">
      <c r="A105" s="94">
        <v>3</v>
      </c>
      <c r="B105" s="114" t="s">
        <v>895</v>
      </c>
      <c r="C105" s="115">
        <v>1</v>
      </c>
      <c r="D105" s="78">
        <v>17681.73</v>
      </c>
      <c r="E105" s="78">
        <f t="shared" si="15"/>
        <v>17681.73</v>
      </c>
      <c r="F105" s="78">
        <f t="shared" si="16"/>
        <v>20192.535659999998</v>
      </c>
      <c r="G105" s="97" t="s">
        <v>896</v>
      </c>
    </row>
    <row r="106" spans="1:8">
      <c r="A106" s="94">
        <v>4</v>
      </c>
      <c r="B106" s="114" t="s">
        <v>851</v>
      </c>
      <c r="C106" s="115">
        <v>1</v>
      </c>
      <c r="D106" s="78">
        <v>2270.12</v>
      </c>
      <c r="E106" s="78">
        <f t="shared" si="15"/>
        <v>2270.12</v>
      </c>
      <c r="F106" s="78">
        <f t="shared" si="16"/>
        <v>2592.4770399999998</v>
      </c>
      <c r="G106" s="97" t="s">
        <v>852</v>
      </c>
    </row>
    <row r="107" spans="1:8">
      <c r="A107" s="94">
        <v>5</v>
      </c>
      <c r="B107" s="114" t="s">
        <v>582</v>
      </c>
      <c r="C107" s="115">
        <v>1</v>
      </c>
      <c r="D107" s="78">
        <v>4285.4399999999996</v>
      </c>
      <c r="E107" s="78">
        <f t="shared" si="15"/>
        <v>4285.4399999999996</v>
      </c>
      <c r="F107" s="78">
        <f t="shared" si="16"/>
        <v>4893.9724799999995</v>
      </c>
      <c r="G107" s="97" t="s">
        <v>583</v>
      </c>
    </row>
    <row r="108" spans="1:8">
      <c r="A108" s="94">
        <v>6</v>
      </c>
      <c r="B108" s="114" t="s">
        <v>1052</v>
      </c>
      <c r="C108" s="115">
        <v>1</v>
      </c>
      <c r="D108" s="78">
        <v>14322.208199999999</v>
      </c>
      <c r="E108" s="78">
        <f t="shared" si="15"/>
        <v>14322.208199999999</v>
      </c>
      <c r="F108" s="78">
        <f t="shared" si="16"/>
        <v>16355.961764399997</v>
      </c>
      <c r="G108" s="97" t="s">
        <v>1051</v>
      </c>
    </row>
    <row r="109" spans="1:8">
      <c r="A109" s="95">
        <v>7</v>
      </c>
      <c r="B109" s="114" t="s">
        <v>1057</v>
      </c>
      <c r="C109" s="115">
        <v>1</v>
      </c>
      <c r="D109" s="78">
        <v>15582.2798</v>
      </c>
      <c r="E109" s="78">
        <f t="shared" si="15"/>
        <v>15582.2798</v>
      </c>
      <c r="F109" s="78">
        <f t="shared" si="16"/>
        <v>17794.963531599999</v>
      </c>
      <c r="G109" s="97" t="s">
        <v>1056</v>
      </c>
    </row>
    <row r="110" spans="1:8" ht="15">
      <c r="A110" s="93"/>
      <c r="B110" s="80" t="s">
        <v>903</v>
      </c>
      <c r="C110" s="81"/>
      <c r="D110" s="82" t="s">
        <v>228</v>
      </c>
      <c r="E110" s="83">
        <f>SUM(E111:E119)</f>
        <v>217432.11778999999</v>
      </c>
      <c r="F110" s="83">
        <f>SUM(F111:F119)</f>
        <v>248307.47851618001</v>
      </c>
      <c r="G110" s="96"/>
      <c r="H110" s="99" t="s">
        <v>545</v>
      </c>
    </row>
    <row r="111" spans="1:8">
      <c r="A111" s="94">
        <v>1</v>
      </c>
      <c r="B111" s="114" t="s">
        <v>858</v>
      </c>
      <c r="C111" s="115">
        <v>1</v>
      </c>
      <c r="D111" s="78">
        <v>141309.62</v>
      </c>
      <c r="E111" s="78">
        <f t="shared" ref="E111:E119" si="17">(C111*D111)</f>
        <v>141309.62</v>
      </c>
      <c r="F111" s="78">
        <f t="shared" ref="F111:F119" si="18">(E111*1.142)</f>
        <v>161375.58603999999</v>
      </c>
      <c r="G111" s="97" t="s">
        <v>859</v>
      </c>
    </row>
    <row r="112" spans="1:8">
      <c r="A112" s="94">
        <v>2</v>
      </c>
      <c r="B112" s="114" t="s">
        <v>860</v>
      </c>
      <c r="C112" s="115">
        <v>1</v>
      </c>
      <c r="D112" s="78">
        <v>5592.8149999999996</v>
      </c>
      <c r="E112" s="78">
        <f t="shared" si="17"/>
        <v>5592.8149999999996</v>
      </c>
      <c r="F112" s="78">
        <f t="shared" si="18"/>
        <v>6386.9947299999994</v>
      </c>
      <c r="G112" s="97" t="s">
        <v>666</v>
      </c>
    </row>
    <row r="113" spans="1:8">
      <c r="A113" s="94">
        <v>3</v>
      </c>
      <c r="B113" s="114" t="s">
        <v>602</v>
      </c>
      <c r="C113" s="115">
        <v>1</v>
      </c>
      <c r="D113" s="78">
        <v>21692.52</v>
      </c>
      <c r="E113" s="78">
        <f t="shared" si="17"/>
        <v>21692.52</v>
      </c>
      <c r="F113" s="78">
        <f t="shared" si="18"/>
        <v>24772.857839999997</v>
      </c>
      <c r="G113" s="97" t="s">
        <v>603</v>
      </c>
    </row>
    <row r="114" spans="1:8">
      <c r="A114" s="94">
        <v>4</v>
      </c>
      <c r="B114" s="114" t="s">
        <v>895</v>
      </c>
      <c r="C114" s="115">
        <v>1</v>
      </c>
      <c r="D114" s="78">
        <v>17681.73</v>
      </c>
      <c r="E114" s="78">
        <f t="shared" si="17"/>
        <v>17681.73</v>
      </c>
      <c r="F114" s="78">
        <f t="shared" si="18"/>
        <v>20192.535659999998</v>
      </c>
      <c r="G114" s="97" t="s">
        <v>896</v>
      </c>
    </row>
    <row r="115" spans="1:8">
      <c r="A115" s="94">
        <v>5</v>
      </c>
      <c r="B115" s="114" t="s">
        <v>851</v>
      </c>
      <c r="C115" s="115">
        <v>1</v>
      </c>
      <c r="D115" s="78">
        <v>2270.12</v>
      </c>
      <c r="E115" s="78">
        <f t="shared" si="17"/>
        <v>2270.12</v>
      </c>
      <c r="F115" s="78">
        <f t="shared" si="18"/>
        <v>2592.4770399999998</v>
      </c>
      <c r="G115" s="97" t="s">
        <v>852</v>
      </c>
    </row>
    <row r="116" spans="1:8">
      <c r="A116" s="94">
        <v>6</v>
      </c>
      <c r="B116" s="114" t="s">
        <v>582</v>
      </c>
      <c r="C116" s="115">
        <v>1</v>
      </c>
      <c r="D116" s="78">
        <v>4285.4399999999996</v>
      </c>
      <c r="E116" s="78">
        <f t="shared" si="17"/>
        <v>4285.4399999999996</v>
      </c>
      <c r="F116" s="78">
        <f t="shared" si="18"/>
        <v>4893.9724799999995</v>
      </c>
      <c r="G116" s="97" t="s">
        <v>583</v>
      </c>
    </row>
    <row r="117" spans="1:8">
      <c r="A117" s="94">
        <v>7</v>
      </c>
      <c r="B117" s="114" t="s">
        <v>1052</v>
      </c>
      <c r="C117" s="115">
        <v>1</v>
      </c>
      <c r="D117" s="78">
        <v>14322.208199999999</v>
      </c>
      <c r="E117" s="78">
        <f t="shared" si="17"/>
        <v>14322.208199999999</v>
      </c>
      <c r="F117" s="78">
        <f t="shared" si="18"/>
        <v>16355.961764399997</v>
      </c>
      <c r="G117" s="97" t="s">
        <v>1051</v>
      </c>
    </row>
    <row r="118" spans="1:8">
      <c r="A118" s="94">
        <v>8</v>
      </c>
      <c r="B118" s="114" t="s">
        <v>1053</v>
      </c>
      <c r="C118" s="115">
        <v>1</v>
      </c>
      <c r="D118" s="78">
        <v>5492.4780499999997</v>
      </c>
      <c r="E118" s="78">
        <f t="shared" si="17"/>
        <v>5492.4780499999997</v>
      </c>
      <c r="F118" s="78">
        <f t="shared" si="18"/>
        <v>6272.4099330999989</v>
      </c>
      <c r="G118" s="97" t="s">
        <v>1054</v>
      </c>
    </row>
    <row r="119" spans="1:8">
      <c r="A119" s="94">
        <v>9</v>
      </c>
      <c r="B119" s="114" t="s">
        <v>1055</v>
      </c>
      <c r="C119" s="115">
        <v>1</v>
      </c>
      <c r="D119" s="78">
        <v>4785.1865399999997</v>
      </c>
      <c r="E119" s="78">
        <f t="shared" si="17"/>
        <v>4785.1865399999997</v>
      </c>
      <c r="F119" s="78">
        <f t="shared" si="18"/>
        <v>5464.6830286799996</v>
      </c>
      <c r="G119" s="97" t="s">
        <v>993</v>
      </c>
    </row>
    <row r="120" spans="1:8" ht="15">
      <c r="A120" s="93"/>
      <c r="B120" s="80" t="s">
        <v>904</v>
      </c>
      <c r="C120" s="81"/>
      <c r="D120" s="82" t="s">
        <v>228</v>
      </c>
      <c r="E120" s="83">
        <f>SUM(E121:E130)</f>
        <v>160415.21780000001</v>
      </c>
      <c r="F120" s="83">
        <f>SUM(F121:F130)</f>
        <v>183194.17872759997</v>
      </c>
      <c r="G120" s="96"/>
      <c r="H120" s="99" t="s">
        <v>545</v>
      </c>
    </row>
    <row r="121" spans="1:8">
      <c r="A121" s="94">
        <v>1</v>
      </c>
      <c r="B121" s="114" t="s">
        <v>578</v>
      </c>
      <c r="C121" s="115">
        <v>1</v>
      </c>
      <c r="D121" s="78">
        <v>91499.33</v>
      </c>
      <c r="E121" s="78">
        <f t="shared" ref="E121:E130" si="19">(C121*D121)</f>
        <v>91499.33</v>
      </c>
      <c r="F121" s="78">
        <f t="shared" ref="F121:F130" si="20">(E121*1.142)</f>
        <v>104492.23486</v>
      </c>
      <c r="G121" s="97" t="s">
        <v>579</v>
      </c>
    </row>
    <row r="122" spans="1:8">
      <c r="A122" s="94">
        <v>2</v>
      </c>
      <c r="B122" s="114" t="s">
        <v>580</v>
      </c>
      <c r="C122" s="115">
        <v>1</v>
      </c>
      <c r="D122" s="78">
        <v>395.48</v>
      </c>
      <c r="E122" s="78">
        <f t="shared" si="19"/>
        <v>395.48</v>
      </c>
      <c r="F122" s="78">
        <f t="shared" si="20"/>
        <v>451.63815999999997</v>
      </c>
      <c r="G122" s="97" t="s">
        <v>581</v>
      </c>
    </row>
    <row r="123" spans="1:8">
      <c r="A123" s="94">
        <v>3</v>
      </c>
      <c r="B123" s="114" t="s">
        <v>582</v>
      </c>
      <c r="C123" s="115">
        <v>1</v>
      </c>
      <c r="D123" s="78">
        <v>4285.4399999999996</v>
      </c>
      <c r="E123" s="78">
        <f t="shared" si="19"/>
        <v>4285.4399999999996</v>
      </c>
      <c r="F123" s="78">
        <f t="shared" si="20"/>
        <v>4893.9724799999995</v>
      </c>
      <c r="G123" s="97" t="s">
        <v>583</v>
      </c>
    </row>
    <row r="124" spans="1:8">
      <c r="A124" s="94">
        <v>4</v>
      </c>
      <c r="B124" s="114" t="s">
        <v>584</v>
      </c>
      <c r="C124" s="115">
        <v>1</v>
      </c>
      <c r="D124" s="78">
        <v>1080.74</v>
      </c>
      <c r="E124" s="78">
        <f t="shared" si="19"/>
        <v>1080.74</v>
      </c>
      <c r="F124" s="78">
        <f t="shared" si="20"/>
        <v>1234.20508</v>
      </c>
      <c r="G124" s="97" t="s">
        <v>585</v>
      </c>
    </row>
    <row r="125" spans="1:8">
      <c r="A125" s="94">
        <v>5</v>
      </c>
      <c r="B125" s="114" t="s">
        <v>988</v>
      </c>
      <c r="C125" s="115">
        <v>1</v>
      </c>
      <c r="D125" s="78">
        <v>30329.377100000002</v>
      </c>
      <c r="E125" s="78">
        <f t="shared" si="19"/>
        <v>30329.377100000002</v>
      </c>
      <c r="F125" s="78">
        <f t="shared" si="20"/>
        <v>34636.148648199996</v>
      </c>
      <c r="G125" s="97" t="s">
        <v>989</v>
      </c>
    </row>
    <row r="126" spans="1:8">
      <c r="A126" s="94">
        <v>6</v>
      </c>
      <c r="B126" s="114" t="s">
        <v>851</v>
      </c>
      <c r="C126" s="115">
        <v>1</v>
      </c>
      <c r="D126" s="78">
        <v>2270.12</v>
      </c>
      <c r="E126" s="78">
        <f t="shared" si="19"/>
        <v>2270.12</v>
      </c>
      <c r="F126" s="78">
        <f t="shared" si="20"/>
        <v>2592.4770399999998</v>
      </c>
      <c r="G126" s="97" t="s">
        <v>852</v>
      </c>
    </row>
    <row r="127" spans="1:8">
      <c r="A127" s="94">
        <v>7</v>
      </c>
      <c r="B127" s="114" t="s">
        <v>895</v>
      </c>
      <c r="C127" s="115">
        <v>1</v>
      </c>
      <c r="D127" s="78">
        <v>17681.73</v>
      </c>
      <c r="E127" s="78">
        <f t="shared" si="19"/>
        <v>17681.73</v>
      </c>
      <c r="F127" s="78">
        <f t="shared" si="20"/>
        <v>20192.535659999998</v>
      </c>
      <c r="G127" s="97" t="s">
        <v>896</v>
      </c>
    </row>
    <row r="128" spans="1:8">
      <c r="A128" s="94">
        <v>8</v>
      </c>
      <c r="B128" s="114" t="s">
        <v>1041</v>
      </c>
      <c r="C128" s="115">
        <v>1</v>
      </c>
      <c r="D128" s="78">
        <v>1811.0407</v>
      </c>
      <c r="E128" s="78">
        <f t="shared" si="19"/>
        <v>1811.0407</v>
      </c>
      <c r="F128" s="78">
        <f t="shared" si="20"/>
        <v>2068.2084793999998</v>
      </c>
      <c r="G128" s="97" t="s">
        <v>1042</v>
      </c>
    </row>
    <row r="129" spans="1:7">
      <c r="A129" s="94">
        <v>9</v>
      </c>
      <c r="B129" s="114" t="s">
        <v>592</v>
      </c>
      <c r="C129" s="115">
        <v>1</v>
      </c>
      <c r="D129" s="78">
        <v>7004.55</v>
      </c>
      <c r="E129" s="78">
        <f t="shared" si="19"/>
        <v>7004.55</v>
      </c>
      <c r="F129" s="78">
        <f t="shared" si="20"/>
        <v>7999.1960999999992</v>
      </c>
      <c r="G129" s="97" t="s">
        <v>676</v>
      </c>
    </row>
    <row r="130" spans="1:7">
      <c r="A130" s="95">
        <v>10</v>
      </c>
      <c r="B130" s="116" t="s">
        <v>594</v>
      </c>
      <c r="C130" s="117">
        <v>1</v>
      </c>
      <c r="D130" s="87">
        <v>4057.41</v>
      </c>
      <c r="E130" s="87">
        <f t="shared" si="19"/>
        <v>4057.41</v>
      </c>
      <c r="F130" s="87">
        <f t="shared" si="20"/>
        <v>4633.5622199999998</v>
      </c>
      <c r="G130" s="98" t="s">
        <v>595</v>
      </c>
    </row>
  </sheetData>
  <autoFilter ref="A9:I130"/>
  <hyperlinks>
    <hyperlink ref="H34" location="A10" display="A10"/>
    <hyperlink ref="H51" location="A10" display="A10"/>
    <hyperlink ref="H55" location="A10" display="A10"/>
    <hyperlink ref="H58" location="A10" display="A10"/>
    <hyperlink ref="H76" location="A10" display="A10"/>
    <hyperlink ref="H86" location="A10" display="A10"/>
    <hyperlink ref="H96" location="A10" display="A10"/>
    <hyperlink ref="H102" location="A10" display="A10"/>
    <hyperlink ref="H110" location="A10" display="A10"/>
    <hyperlink ref="H120" location="A10" display="A10"/>
    <hyperlink ref="B12" location="'SCQF344-FLI'!B145" display="'SCQF344-FLI'!B145"/>
    <hyperlink ref="B13" location="'SCQF344-FLI'!B161" display="'SCQF344-FLI'!B161"/>
    <hyperlink ref="B14" location="'SCQF344-FLI'!B193" display="'SCQF344-FLI'!B193"/>
    <hyperlink ref="B15" location="'SCQF344-FLI'!B498" display="'SCQF344-FLI'!B498"/>
    <hyperlink ref="B16" location="'SCQF344-FLI'!B510" display="'SCQF344-FLI'!B510"/>
    <hyperlink ref="B17" location="'SCQF344-FLI'!B603" display="'SCQF344-FLI'!B603"/>
    <hyperlink ref="B18" location="'SCQF344-FLI'!B786" display="'SCQF344-FLI'!B786"/>
    <hyperlink ref="B19" location="'SCQF344-FLI'!B929" display="'SCQF344-FLI'!B929"/>
    <hyperlink ref="B20" location="'SCQF344-FLI'!B997" display="'SCQF344-FLI'!B997"/>
    <hyperlink ref="B21" location="'SCQF344-FLI'!B1409" display="'SCQF344-FLI'!B1409"/>
    <hyperlink ref="B22" location="'SCQF344-FLI'!B1431" display="'SCQF344-FLI'!B1431"/>
    <hyperlink ref="B23" location="B61" display="B61"/>
    <hyperlink ref="B24" location="B72" display="B72"/>
    <hyperlink ref="B25" location="B82" display="B82"/>
    <hyperlink ref="B26" location="B101" display="B101"/>
    <hyperlink ref="B27" location="B107" display="B107"/>
    <hyperlink ref="B28" location="B115" display="B115"/>
    <hyperlink ref="B29" location="B126" display="B126"/>
    <hyperlink ref="B30" location="B34" display="B34"/>
    <hyperlink ref="B31" location="B54" display="B54"/>
    <hyperlink ref="B32" location="B58" display="B58"/>
    <hyperlink ref="G8" location="'SummaryReport'!A16" display="'SummaryReport'!A16"/>
  </hyperlinks>
  <pageMargins left="0.7" right="0.7" top="0.75" bottom="0.75" header="0.3" footer="0.3"/>
  <pageSetup paperSize="9" fitToHeight="100" orientation="landscape" horizontalDpi="200" verticalDpi="200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showGridLines="0" zoomScaleNormal="100" zoomScaleSheetLayoutView="100" workbookViewId="0">
      <pane xSplit="8" ySplit="9" topLeftCell="I10" activePane="bottomRight" state="frozen"/>
      <selection pane="topRight" activeCell="J1" sqref="J1"/>
      <selection pane="bottomLeft" activeCell="A10" sqref="A10"/>
      <selection pane="bottomRight" activeCell="D21" sqref="D21"/>
    </sheetView>
  </sheetViews>
  <sheetFormatPr defaultRowHeight="14.25"/>
  <cols>
    <col min="1" max="1" width="10.7109375" style="64" customWidth="1"/>
    <col min="2" max="2" width="60.7109375" style="39" customWidth="1"/>
    <col min="3" max="3" width="10.7109375" style="63" customWidth="1"/>
    <col min="4" max="5" width="10.7109375" style="56" customWidth="1"/>
    <col min="6" max="6" width="11.7109375" style="56" customWidth="1"/>
    <col min="7" max="7" width="10.7109375" style="2" customWidth="1"/>
    <col min="8" max="8" width="9.5703125" style="43" customWidth="1"/>
    <col min="9" max="16384" width="9.140625" style="1"/>
  </cols>
  <sheetData>
    <row r="1" spans="1:8" ht="40.5" customHeight="1">
      <c r="A1" s="50"/>
      <c r="B1" s="35"/>
      <c r="C1" s="57"/>
      <c r="D1" s="57"/>
      <c r="E1" s="57"/>
      <c r="F1" s="57" t="s">
        <v>13</v>
      </c>
      <c r="G1" s="6"/>
      <c r="H1" s="1"/>
    </row>
    <row r="2" spans="1:8" ht="14.25" customHeight="1">
      <c r="A2" s="51" t="s">
        <v>22</v>
      </c>
      <c r="B2" s="36"/>
      <c r="C2" s="58"/>
      <c r="D2" s="58"/>
      <c r="E2" s="65"/>
      <c r="F2" s="67" t="s">
        <v>1</v>
      </c>
      <c r="G2" s="4">
        <v>400087</v>
      </c>
      <c r="H2" s="1"/>
    </row>
    <row r="3" spans="1:8" ht="14.25" customHeight="1">
      <c r="A3" s="51" t="s">
        <v>0</v>
      </c>
      <c r="B3" s="36" t="s">
        <v>191</v>
      </c>
      <c r="C3" s="58"/>
      <c r="D3" s="58"/>
      <c r="E3" s="65"/>
      <c r="F3" s="67" t="s">
        <v>6</v>
      </c>
      <c r="G3" s="42" t="s">
        <v>195</v>
      </c>
      <c r="H3" s="1"/>
    </row>
    <row r="4" spans="1:8" ht="14.25" customHeight="1">
      <c r="A4" s="51" t="s">
        <v>2</v>
      </c>
      <c r="B4" s="36" t="s">
        <v>192</v>
      </c>
      <c r="C4" s="58"/>
      <c r="D4" s="58"/>
      <c r="E4" s="65"/>
      <c r="F4" s="67" t="s">
        <v>5</v>
      </c>
      <c r="G4" s="3">
        <v>43626</v>
      </c>
      <c r="H4" s="1"/>
    </row>
    <row r="5" spans="1:8" ht="14.25" customHeight="1">
      <c r="A5" s="51" t="s">
        <v>4</v>
      </c>
      <c r="B5" s="36" t="s">
        <v>193</v>
      </c>
      <c r="C5" s="58"/>
      <c r="D5" s="58"/>
      <c r="E5" s="65"/>
      <c r="F5" s="67" t="s">
        <v>3</v>
      </c>
      <c r="G5" s="4"/>
      <c r="H5" s="1"/>
    </row>
    <row r="6" spans="1:8" ht="14.25" customHeight="1">
      <c r="A6" s="52" t="s">
        <v>26</v>
      </c>
      <c r="B6" s="37" t="s">
        <v>194</v>
      </c>
      <c r="C6" s="59"/>
      <c r="D6" s="59"/>
      <c r="E6" s="66"/>
      <c r="F6" s="68" t="s">
        <v>7</v>
      </c>
      <c r="G6" s="5" t="s">
        <v>196</v>
      </c>
      <c r="H6" s="1"/>
    </row>
    <row r="7" spans="1:8" ht="14.25" customHeight="1">
      <c r="A7" s="53" t="s">
        <v>24</v>
      </c>
      <c r="B7" s="33"/>
      <c r="C7" s="60"/>
      <c r="D7" s="60"/>
      <c r="E7" s="60"/>
      <c r="F7" s="60"/>
      <c r="G7" s="27"/>
      <c r="H7" s="1"/>
    </row>
    <row r="8" spans="1:8" ht="15" customHeight="1">
      <c r="A8" s="54" t="s">
        <v>8</v>
      </c>
      <c r="B8" s="34"/>
      <c r="C8" s="61"/>
      <c r="D8" s="61"/>
      <c r="E8" s="61"/>
      <c r="F8" s="61"/>
      <c r="G8" s="113" t="s">
        <v>512</v>
      </c>
      <c r="H8" s="1"/>
    </row>
    <row r="9" spans="1:8">
      <c r="A9" s="55" t="s">
        <v>12</v>
      </c>
      <c r="B9" s="38" t="s">
        <v>9</v>
      </c>
      <c r="C9" s="62" t="s">
        <v>10</v>
      </c>
      <c r="D9" s="62" t="s">
        <v>11</v>
      </c>
      <c r="E9" s="62" t="s">
        <v>16</v>
      </c>
      <c r="F9" s="62" t="s">
        <v>20</v>
      </c>
      <c r="G9" s="7" t="s">
        <v>25</v>
      </c>
      <c r="H9" s="1"/>
    </row>
    <row r="10" spans="1:8">
      <c r="A10" s="75" t="s">
        <v>513</v>
      </c>
    </row>
    <row r="11" spans="1:8">
      <c r="A11" s="79"/>
      <c r="B11" s="80" t="s">
        <v>801</v>
      </c>
      <c r="C11" s="81"/>
      <c r="D11" s="82" t="s">
        <v>228</v>
      </c>
      <c r="E11" s="83">
        <f>SUM(E12:E49)</f>
        <v>14545986.485260004</v>
      </c>
      <c r="F11" s="83">
        <f>SUM(F12:F49)</f>
        <v>15771697.985166917</v>
      </c>
      <c r="G11" s="88"/>
    </row>
    <row r="12" spans="1:8">
      <c r="A12" s="76">
        <v>1</v>
      </c>
      <c r="B12" s="101" t="s">
        <v>802</v>
      </c>
      <c r="C12" s="77">
        <v>2</v>
      </c>
      <c r="D12" s="78">
        <f>'SCQF344-FLI'!E126</f>
        <v>69963.75052999999</v>
      </c>
      <c r="E12" s="78">
        <f t="shared" ref="E12:E49" si="0">(C12*D12)</f>
        <v>139927.50105999998</v>
      </c>
      <c r="F12" s="78">
        <f>PRODUCT(C12,'SCQF344-FLI'!F126)</f>
        <v>159797.20621052</v>
      </c>
      <c r="G12" s="89"/>
    </row>
    <row r="13" spans="1:8">
      <c r="A13" s="76">
        <v>2</v>
      </c>
      <c r="B13" s="101" t="s">
        <v>803</v>
      </c>
      <c r="C13" s="77">
        <v>8</v>
      </c>
      <c r="D13" s="78">
        <f>'SCQF344-FLI'!E313</f>
        <v>87878.24053000001</v>
      </c>
      <c r="E13" s="78">
        <f t="shared" si="0"/>
        <v>703025.92424000008</v>
      </c>
      <c r="F13" s="78">
        <f>PRODUCT(C13,'SCQF344-FLI'!F313)</f>
        <v>802855.60548208002</v>
      </c>
      <c r="G13" s="89"/>
    </row>
    <row r="14" spans="1:8">
      <c r="A14" s="76">
        <v>3</v>
      </c>
      <c r="B14" s="101" t="s">
        <v>804</v>
      </c>
      <c r="C14" s="77">
        <v>1</v>
      </c>
      <c r="D14" s="78">
        <f>'SCQF344-FLI'!E248</f>
        <v>439103.18000000005</v>
      </c>
      <c r="E14" s="78">
        <f t="shared" si="0"/>
        <v>439103.18000000005</v>
      </c>
      <c r="F14" s="78">
        <f>PRODUCT(C14,'SCQF344-FLI'!F248)</f>
        <v>501455.83155999996</v>
      </c>
      <c r="G14" s="89"/>
    </row>
    <row r="15" spans="1:8">
      <c r="A15" s="76">
        <v>4</v>
      </c>
      <c r="B15" s="101" t="s">
        <v>805</v>
      </c>
      <c r="C15" s="77">
        <v>1</v>
      </c>
      <c r="D15" s="78">
        <f>'SCQF344-FLI'!E265</f>
        <v>523117.22000000015</v>
      </c>
      <c r="E15" s="78">
        <f t="shared" si="0"/>
        <v>523117.22000000015</v>
      </c>
      <c r="F15" s="78">
        <f>PRODUCT(C15,'SCQF344-FLI'!F265)</f>
        <v>597399.86523999996</v>
      </c>
      <c r="G15" s="89"/>
    </row>
    <row r="16" spans="1:8">
      <c r="A16" s="76">
        <v>5</v>
      </c>
      <c r="B16" s="101" t="s">
        <v>806</v>
      </c>
      <c r="C16" s="77">
        <v>1</v>
      </c>
      <c r="D16" s="78">
        <f>'SCQF344-FLI'!E296</f>
        <v>423243.2</v>
      </c>
      <c r="E16" s="78">
        <f t="shared" si="0"/>
        <v>423243.2</v>
      </c>
      <c r="F16" s="78">
        <f>PRODUCT(C16,'SCQF344-FLI'!F296)</f>
        <v>483343.73439999996</v>
      </c>
      <c r="G16" s="89"/>
    </row>
    <row r="17" spans="1:7">
      <c r="A17" s="76">
        <v>6</v>
      </c>
      <c r="B17" s="101" t="s">
        <v>703</v>
      </c>
      <c r="C17" s="77">
        <v>3</v>
      </c>
      <c r="D17" s="78">
        <f>'SCQF344-FLI'!E600</f>
        <v>65944.467990000005</v>
      </c>
      <c r="E17" s="78">
        <f t="shared" si="0"/>
        <v>197833.40397000001</v>
      </c>
      <c r="F17" s="78">
        <f>PRODUCT(C17,'SCQF344-FLI'!F600)</f>
        <v>225925.74733374</v>
      </c>
      <c r="G17" s="89"/>
    </row>
    <row r="18" spans="1:7">
      <c r="A18" s="76">
        <v>7</v>
      </c>
      <c r="B18" s="101" t="s">
        <v>807</v>
      </c>
      <c r="C18" s="77">
        <v>2</v>
      </c>
      <c r="D18" s="78">
        <f>'SCQF344-FLI'!E514</f>
        <v>24075.599999999995</v>
      </c>
      <c r="E18" s="78">
        <f t="shared" si="0"/>
        <v>48151.19999999999</v>
      </c>
      <c r="F18" s="78">
        <f>PRODUCT(C18,'SCQF344-FLI'!F514)</f>
        <v>54988.670399999995</v>
      </c>
      <c r="G18" s="89"/>
    </row>
    <row r="19" spans="1:7">
      <c r="A19" s="76">
        <v>8</v>
      </c>
      <c r="B19" s="101" t="s">
        <v>808</v>
      </c>
      <c r="C19" s="77">
        <v>2</v>
      </c>
      <c r="D19" s="78">
        <f>'SCQF344-FLI'!E525</f>
        <v>24075.599999999995</v>
      </c>
      <c r="E19" s="78">
        <f t="shared" si="0"/>
        <v>48151.19999999999</v>
      </c>
      <c r="F19" s="78">
        <f>PRODUCT(C19,'SCQF344-FLI'!F525)</f>
        <v>54988.670399999995</v>
      </c>
      <c r="G19" s="89"/>
    </row>
    <row r="20" spans="1:7">
      <c r="A20" s="76">
        <v>9</v>
      </c>
      <c r="B20" s="101" t="s">
        <v>1058</v>
      </c>
      <c r="C20" s="77">
        <v>1</v>
      </c>
      <c r="D20" s="78">
        <f>'SCQF344-FLI'!E561</f>
        <v>1764364.70303</v>
      </c>
      <c r="E20" s="78">
        <f t="shared" si="0"/>
        <v>1764364.70303</v>
      </c>
      <c r="F20" s="78">
        <f>PRODUCT(C20,'SCQF344-FLI'!F542)</f>
        <v>1175534.4908602599</v>
      </c>
      <c r="G20" s="89"/>
    </row>
    <row r="21" spans="1:7">
      <c r="A21" s="76">
        <v>10</v>
      </c>
      <c r="B21" s="101" t="s">
        <v>809</v>
      </c>
      <c r="C21" s="77">
        <v>1</v>
      </c>
      <c r="D21" s="78">
        <f>'SCQF344-FLI'!E838</f>
        <v>77895.491070000004</v>
      </c>
      <c r="E21" s="78">
        <f t="shared" si="0"/>
        <v>77895.491070000004</v>
      </c>
      <c r="F21" s="78">
        <f>PRODUCT(C21,'SCQF344-FLI'!F838)</f>
        <v>88956.650801939992</v>
      </c>
      <c r="G21" s="89"/>
    </row>
    <row r="22" spans="1:7">
      <c r="A22" s="76">
        <v>11</v>
      </c>
      <c r="B22" s="101" t="s">
        <v>810</v>
      </c>
      <c r="C22" s="77">
        <v>2</v>
      </c>
      <c r="D22" s="78">
        <f>'SCQF344-FLI'!E624</f>
        <v>14452.728220000001</v>
      </c>
      <c r="E22" s="78">
        <f t="shared" si="0"/>
        <v>28905.456440000002</v>
      </c>
      <c r="F22" s="78">
        <f>PRODUCT(C22,'SCQF344-FLI'!F624)</f>
        <v>33010.031254479996</v>
      </c>
      <c r="G22" s="89"/>
    </row>
    <row r="23" spans="1:7">
      <c r="A23" s="76">
        <v>12</v>
      </c>
      <c r="B23" s="101" t="s">
        <v>811</v>
      </c>
      <c r="C23" s="77">
        <v>4</v>
      </c>
      <c r="D23" s="78">
        <f>'SCQF344-FLI'!E634</f>
        <v>122151.2</v>
      </c>
      <c r="E23" s="78">
        <f t="shared" si="0"/>
        <v>488604.8</v>
      </c>
      <c r="F23" s="78">
        <f>PRODUCT(C23,'SCQF344-FLI'!F634)</f>
        <v>557986.68159999989</v>
      </c>
      <c r="G23" s="89"/>
    </row>
    <row r="24" spans="1:7">
      <c r="A24" s="76">
        <v>13</v>
      </c>
      <c r="B24" s="101" t="s">
        <v>812</v>
      </c>
      <c r="C24" s="77">
        <v>4</v>
      </c>
      <c r="D24" s="78">
        <f>'SCQF344-FLI'!E667</f>
        <v>123872.91</v>
      </c>
      <c r="E24" s="78">
        <f t="shared" si="0"/>
        <v>495491.64</v>
      </c>
      <c r="F24" s="78">
        <f>PRODUCT(C24,'SCQF344-FLI'!F667)</f>
        <v>565851.45287999988</v>
      </c>
      <c r="G24" s="89"/>
    </row>
    <row r="25" spans="1:7">
      <c r="A25" s="76">
        <v>14</v>
      </c>
      <c r="B25" s="101" t="s">
        <v>813</v>
      </c>
      <c r="C25" s="77">
        <v>2</v>
      </c>
      <c r="D25" s="78">
        <f>'SCQF344-FLI'!E700</f>
        <v>123872.91</v>
      </c>
      <c r="E25" s="78">
        <f t="shared" si="0"/>
        <v>247745.82</v>
      </c>
      <c r="F25" s="78">
        <f>PRODUCT(C25,'SCQF344-FLI'!F700)</f>
        <v>282925.72644</v>
      </c>
      <c r="G25" s="89"/>
    </row>
    <row r="26" spans="1:7">
      <c r="A26" s="76">
        <v>15</v>
      </c>
      <c r="B26" s="101" t="s">
        <v>814</v>
      </c>
      <c r="C26" s="77">
        <v>7</v>
      </c>
      <c r="D26" s="78">
        <f>'SCQF344-FLI'!E733</f>
        <v>126169.59999999998</v>
      </c>
      <c r="E26" s="78">
        <f t="shared" si="0"/>
        <v>883187.19999999984</v>
      </c>
      <c r="F26" s="78">
        <f>PRODUCT(C26,'SCQF344-FLI'!F733)</f>
        <v>1008599.7823999998</v>
      </c>
      <c r="G26" s="89"/>
    </row>
    <row r="27" spans="1:7">
      <c r="A27" s="76">
        <v>16</v>
      </c>
      <c r="B27" s="101" t="s">
        <v>815</v>
      </c>
      <c r="C27" s="77">
        <v>5</v>
      </c>
      <c r="D27" s="78">
        <f>'SCQF344-FLI'!E768</f>
        <v>125803.03</v>
      </c>
      <c r="E27" s="78">
        <f t="shared" si="0"/>
        <v>629015.15</v>
      </c>
      <c r="F27" s="78">
        <f>PRODUCT(C27,'SCQF344-FLI'!F768)</f>
        <v>718335.30129999993</v>
      </c>
      <c r="G27" s="89"/>
    </row>
    <row r="28" spans="1:7">
      <c r="A28" s="76">
        <v>17</v>
      </c>
      <c r="B28" s="101" t="s">
        <v>816</v>
      </c>
      <c r="C28" s="77">
        <v>3</v>
      </c>
      <c r="D28" s="78">
        <f>'SCQF344-FLI'!E803</f>
        <v>125803.03</v>
      </c>
      <c r="E28" s="78">
        <f t="shared" si="0"/>
        <v>377409.08999999997</v>
      </c>
      <c r="F28" s="78">
        <f>PRODUCT(C28,'SCQF344-FLI'!F803)</f>
        <v>431001.18078</v>
      </c>
      <c r="G28" s="89"/>
    </row>
    <row r="29" spans="1:7">
      <c r="A29" s="76">
        <v>18</v>
      </c>
      <c r="B29" s="101" t="s">
        <v>817</v>
      </c>
      <c r="C29" s="77">
        <v>1</v>
      </c>
      <c r="D29" s="78">
        <f>'SCQF344-FLI'!E860</f>
        <v>82275.011070000022</v>
      </c>
      <c r="E29" s="78">
        <f t="shared" si="0"/>
        <v>82275.011070000022</v>
      </c>
      <c r="F29" s="78">
        <f>PRODUCT(C29,'SCQF344-FLI'!F860)</f>
        <v>93958.062641939992</v>
      </c>
      <c r="G29" s="89"/>
    </row>
    <row r="30" spans="1:7">
      <c r="A30" s="76">
        <v>19</v>
      </c>
      <c r="B30" s="101" t="s">
        <v>818</v>
      </c>
      <c r="C30" s="77">
        <v>2</v>
      </c>
      <c r="D30" s="78">
        <f>'SCQF344-FLI'!E883</f>
        <v>126128.45</v>
      </c>
      <c r="E30" s="78">
        <f t="shared" si="0"/>
        <v>252256.9</v>
      </c>
      <c r="F30" s="78">
        <f>PRODUCT(C30,'SCQF344-FLI'!F883)</f>
        <v>288077.3798</v>
      </c>
      <c r="G30" s="89"/>
    </row>
    <row r="31" spans="1:7">
      <c r="A31" s="76">
        <v>20</v>
      </c>
      <c r="B31" s="101" t="s">
        <v>819</v>
      </c>
      <c r="C31" s="77">
        <v>4</v>
      </c>
      <c r="D31" s="78">
        <f>'SCQF344-FLI'!E918</f>
        <v>129122.4</v>
      </c>
      <c r="E31" s="78">
        <f t="shared" si="0"/>
        <v>516489.6</v>
      </c>
      <c r="F31" s="78">
        <f>PRODUCT(C31,'SCQF344-FLI'!F918)</f>
        <v>589831.12320000015</v>
      </c>
      <c r="G31" s="89"/>
    </row>
    <row r="32" spans="1:7">
      <c r="A32" s="76">
        <v>21</v>
      </c>
      <c r="B32" s="101" t="s">
        <v>820</v>
      </c>
      <c r="C32" s="77">
        <v>2</v>
      </c>
      <c r="D32" s="78">
        <f>'SCQF344-FLI'!E954</f>
        <v>129870.39999999999</v>
      </c>
      <c r="E32" s="78">
        <f t="shared" si="0"/>
        <v>259740.79999999999</v>
      </c>
      <c r="F32" s="78">
        <f>PRODUCT(C32,'SCQF344-FLI'!F954)</f>
        <v>296623.99360000005</v>
      </c>
      <c r="G32" s="89"/>
    </row>
    <row r="33" spans="1:7">
      <c r="A33" s="76">
        <v>22</v>
      </c>
      <c r="B33" s="101" t="s">
        <v>821</v>
      </c>
      <c r="C33" s="77">
        <v>1</v>
      </c>
      <c r="D33" s="78">
        <f>'SCQF344-FLI'!E990</f>
        <v>133618.81</v>
      </c>
      <c r="E33" s="78">
        <f t="shared" si="0"/>
        <v>133618.81</v>
      </c>
      <c r="F33" s="78">
        <f>PRODUCT(C33,'SCQF344-FLI'!F990)</f>
        <v>152592.68101999999</v>
      </c>
      <c r="G33" s="89"/>
    </row>
    <row r="34" spans="1:7">
      <c r="A34" s="76">
        <v>23</v>
      </c>
      <c r="B34" s="101" t="s">
        <v>822</v>
      </c>
      <c r="C34" s="77">
        <v>4</v>
      </c>
      <c r="D34" s="78">
        <f>'SCQF344-FLI'!E1026</f>
        <v>144942.63</v>
      </c>
      <c r="E34" s="78">
        <f t="shared" si="0"/>
        <v>579770.52</v>
      </c>
      <c r="F34" s="78">
        <f>PRODUCT(C34,'SCQF344-FLI'!F1026)</f>
        <v>662097.93383999984</v>
      </c>
      <c r="G34" s="89"/>
    </row>
    <row r="35" spans="1:7">
      <c r="A35" s="76">
        <v>24</v>
      </c>
      <c r="B35" s="101" t="s">
        <v>823</v>
      </c>
      <c r="C35" s="77">
        <v>3</v>
      </c>
      <c r="D35" s="78">
        <f>'SCQF344-FLI'!E1064</f>
        <v>146483.94631999999</v>
      </c>
      <c r="E35" s="78">
        <f t="shared" si="0"/>
        <v>439451.83895999996</v>
      </c>
      <c r="F35" s="78">
        <f>PRODUCT(C35,'SCQF344-FLI'!F1064)</f>
        <v>501854.00009231991</v>
      </c>
      <c r="G35" s="89"/>
    </row>
    <row r="36" spans="1:7">
      <c r="A36" s="76">
        <v>25</v>
      </c>
      <c r="B36" s="101" t="s">
        <v>824</v>
      </c>
      <c r="C36" s="77">
        <v>3</v>
      </c>
      <c r="D36" s="78">
        <f>'SCQF344-FLI'!E1102</f>
        <v>134864.34999999998</v>
      </c>
      <c r="E36" s="78">
        <f t="shared" si="0"/>
        <v>404593.04999999993</v>
      </c>
      <c r="F36" s="78">
        <f>PRODUCT(C36,'SCQF344-FLI'!F1102)</f>
        <v>462045.26309999992</v>
      </c>
      <c r="G36" s="89"/>
    </row>
    <row r="37" spans="1:7">
      <c r="A37" s="76">
        <v>26</v>
      </c>
      <c r="B37" s="101" t="s">
        <v>825</v>
      </c>
      <c r="C37" s="77">
        <v>2</v>
      </c>
      <c r="D37" s="78">
        <f>'SCQF344-FLI'!E1442</f>
        <v>79030.73000000001</v>
      </c>
      <c r="E37" s="78">
        <f t="shared" si="0"/>
        <v>158061.46000000002</v>
      </c>
      <c r="F37" s="78">
        <f>PRODUCT(C37,'SCQF344-FLI'!F1442)</f>
        <v>180506.18731999997</v>
      </c>
      <c r="G37" s="89"/>
    </row>
    <row r="38" spans="1:7">
      <c r="A38" s="76">
        <v>27</v>
      </c>
      <c r="B38" s="101" t="s">
        <v>525</v>
      </c>
      <c r="C38" s="77">
        <v>1</v>
      </c>
      <c r="D38" s="78">
        <f>'SCQF344-FLI'!E1510</f>
        <v>81418.840000000011</v>
      </c>
      <c r="E38" s="78">
        <f t="shared" si="0"/>
        <v>81418.840000000011</v>
      </c>
      <c r="F38" s="78">
        <f>PRODUCT(C38,'SCQF344-FLI'!F1510)</f>
        <v>92980.315279999981</v>
      </c>
      <c r="G38" s="89"/>
    </row>
    <row r="39" spans="1:7">
      <c r="A39" s="76">
        <v>28</v>
      </c>
      <c r="B39" s="101" t="s">
        <v>759</v>
      </c>
      <c r="C39" s="77">
        <v>1</v>
      </c>
      <c r="D39" s="78">
        <f>E74</f>
        <v>204216.24292000002</v>
      </c>
      <c r="E39" s="78">
        <f t="shared" si="0"/>
        <v>204216.24292000002</v>
      </c>
      <c r="F39" s="78">
        <f>PRODUCT(C39,F74)</f>
        <v>233214.94941463997</v>
      </c>
      <c r="G39" s="89"/>
    </row>
    <row r="40" spans="1:7">
      <c r="A40" s="76">
        <v>29</v>
      </c>
      <c r="B40" s="101" t="s">
        <v>826</v>
      </c>
      <c r="C40" s="77">
        <v>13</v>
      </c>
      <c r="D40" s="78">
        <f>E92</f>
        <v>157709.47780000002</v>
      </c>
      <c r="E40" s="78">
        <f t="shared" si="0"/>
        <v>2050223.2114000004</v>
      </c>
      <c r="F40" s="78">
        <f>PRODUCT(C40,F92)</f>
        <v>2341354.9074187996</v>
      </c>
      <c r="G40" s="89"/>
    </row>
    <row r="41" spans="1:7">
      <c r="A41" s="76">
        <v>30</v>
      </c>
      <c r="B41" s="101" t="s">
        <v>827</v>
      </c>
      <c r="C41" s="77">
        <v>2</v>
      </c>
      <c r="D41" s="78">
        <f>E102</f>
        <v>125569.06</v>
      </c>
      <c r="E41" s="78">
        <f t="shared" si="0"/>
        <v>251138.12</v>
      </c>
      <c r="F41" s="78">
        <f>PRODUCT(C41,F102)</f>
        <v>286799.73303999996</v>
      </c>
      <c r="G41" s="89"/>
    </row>
    <row r="42" spans="1:7">
      <c r="A42" s="76">
        <v>31</v>
      </c>
      <c r="B42" s="101" t="s">
        <v>828</v>
      </c>
      <c r="C42" s="77">
        <v>1</v>
      </c>
      <c r="D42" s="78">
        <f>E110</f>
        <v>228357.34072999997</v>
      </c>
      <c r="E42" s="78">
        <f t="shared" si="0"/>
        <v>228357.34072999997</v>
      </c>
      <c r="F42" s="78">
        <f>PRODUCT(C42,F110)</f>
        <v>260784.08311366002</v>
      </c>
      <c r="G42" s="89"/>
    </row>
    <row r="43" spans="1:7">
      <c r="A43" s="76">
        <v>32</v>
      </c>
      <c r="B43" s="101" t="s">
        <v>829</v>
      </c>
      <c r="C43" s="77">
        <v>1</v>
      </c>
      <c r="D43" s="78">
        <f>E120</f>
        <v>83482.354999999981</v>
      </c>
      <c r="E43" s="78">
        <f t="shared" si="0"/>
        <v>83482.354999999981</v>
      </c>
      <c r="F43" s="78">
        <f>PRODUCT(C43,F120)</f>
        <v>95336.849409999995</v>
      </c>
      <c r="G43" s="89"/>
    </row>
    <row r="44" spans="1:7">
      <c r="A44" s="76">
        <v>33</v>
      </c>
      <c r="B44" s="101" t="s">
        <v>830</v>
      </c>
      <c r="C44" s="77">
        <v>1</v>
      </c>
      <c r="D44" s="78">
        <f>E126</f>
        <v>212213.26059999998</v>
      </c>
      <c r="E44" s="78">
        <f t="shared" si="0"/>
        <v>212213.26059999998</v>
      </c>
      <c r="F44" s="78">
        <f>PRODUCT(C44,F126)</f>
        <v>242347.54360519999</v>
      </c>
      <c r="G44" s="89"/>
    </row>
    <row r="45" spans="1:7">
      <c r="A45" s="76">
        <v>34</v>
      </c>
      <c r="B45" s="101" t="s">
        <v>831</v>
      </c>
      <c r="C45" s="77">
        <v>1</v>
      </c>
      <c r="D45" s="78">
        <f>E134</f>
        <v>228357.34072999997</v>
      </c>
      <c r="E45" s="78">
        <f t="shared" si="0"/>
        <v>228357.34072999997</v>
      </c>
      <c r="F45" s="78">
        <f>PRODUCT(C45,F134)</f>
        <v>260784.08311366002</v>
      </c>
      <c r="G45" s="89"/>
    </row>
    <row r="46" spans="1:7">
      <c r="A46" s="76">
        <v>35</v>
      </c>
      <c r="B46" s="101" t="s">
        <v>832</v>
      </c>
      <c r="C46" s="77">
        <v>1</v>
      </c>
      <c r="D46" s="78">
        <f>E144</f>
        <v>164714.02780000001</v>
      </c>
      <c r="E46" s="78">
        <f t="shared" si="0"/>
        <v>164714.02780000001</v>
      </c>
      <c r="F46" s="78">
        <f>PRODUCT(C46,F144)</f>
        <v>188103.41974759998</v>
      </c>
      <c r="G46" s="89"/>
    </row>
    <row r="47" spans="1:7">
      <c r="A47" s="76">
        <v>36</v>
      </c>
      <c r="B47" s="101" t="s">
        <v>833</v>
      </c>
      <c r="C47" s="77">
        <v>1</v>
      </c>
      <c r="D47" s="78">
        <f>E51</f>
        <v>489427.35623999999</v>
      </c>
      <c r="E47" s="78">
        <f t="shared" si="0"/>
        <v>489427.35623999999</v>
      </c>
      <c r="F47" s="78">
        <f>PRODUCT(C47,F51)</f>
        <v>558477.45982608001</v>
      </c>
      <c r="G47" s="89"/>
    </row>
    <row r="48" spans="1:7">
      <c r="A48" s="76">
        <v>37</v>
      </c>
      <c r="B48" s="101" t="s">
        <v>834</v>
      </c>
      <c r="C48" s="77">
        <v>1</v>
      </c>
      <c r="D48" s="78">
        <f>E65</f>
        <v>56037.310000000005</v>
      </c>
      <c r="E48" s="78">
        <f t="shared" si="0"/>
        <v>56037.310000000005</v>
      </c>
      <c r="F48" s="78">
        <f>PRODUCT(C48,F65)</f>
        <v>63994.608019999992</v>
      </c>
      <c r="G48" s="89"/>
    </row>
    <row r="49" spans="1:8">
      <c r="A49" s="85">
        <v>38</v>
      </c>
      <c r="B49" s="102" t="s">
        <v>835</v>
      </c>
      <c r="C49" s="86">
        <v>1</v>
      </c>
      <c r="D49" s="87">
        <f>E69</f>
        <v>154970.91</v>
      </c>
      <c r="E49" s="87">
        <f t="shared" si="0"/>
        <v>154970.91</v>
      </c>
      <c r="F49" s="87">
        <f>PRODUCT(C49,F69)</f>
        <v>176976.77921999997</v>
      </c>
      <c r="G49" s="90"/>
    </row>
    <row r="50" spans="1:8">
      <c r="A50" s="75" t="s">
        <v>543</v>
      </c>
    </row>
    <row r="51" spans="1:8">
      <c r="A51" s="93"/>
      <c r="B51" s="80" t="s">
        <v>836</v>
      </c>
      <c r="C51" s="81"/>
      <c r="D51" s="82" t="s">
        <v>228</v>
      </c>
      <c r="E51" s="83">
        <f>SUM(E52:E64)</f>
        <v>489427.35623999999</v>
      </c>
      <c r="F51" s="83">
        <f>SUM(F52:F64)</f>
        <v>558477.45982608001</v>
      </c>
      <c r="G51" s="96"/>
      <c r="H51" s="100" t="s">
        <v>545</v>
      </c>
    </row>
    <row r="52" spans="1:8">
      <c r="A52" s="94">
        <v>1</v>
      </c>
      <c r="B52" s="114" t="s">
        <v>558</v>
      </c>
      <c r="C52" s="115">
        <v>2</v>
      </c>
      <c r="D52" s="78">
        <v>1799.02</v>
      </c>
      <c r="E52" s="78">
        <f t="shared" ref="E52:E64" si="1">(C52*D52)</f>
        <v>3598.04</v>
      </c>
      <c r="F52" s="78">
        <f t="shared" ref="F52:F60" si="2">(E52*1.142)</f>
        <v>4108.9616799999994</v>
      </c>
      <c r="G52" s="97" t="s">
        <v>559</v>
      </c>
    </row>
    <row r="53" spans="1:8">
      <c r="A53" s="94">
        <v>2</v>
      </c>
      <c r="B53" s="114" t="s">
        <v>837</v>
      </c>
      <c r="C53" s="115">
        <v>3</v>
      </c>
      <c r="D53" s="78">
        <v>719.61</v>
      </c>
      <c r="E53" s="78">
        <f t="shared" si="1"/>
        <v>2158.83</v>
      </c>
      <c r="F53" s="78">
        <f t="shared" si="2"/>
        <v>2465.3838599999999</v>
      </c>
      <c r="G53" s="97" t="s">
        <v>838</v>
      </c>
    </row>
    <row r="54" spans="1:8">
      <c r="A54" s="94">
        <v>3</v>
      </c>
      <c r="B54" s="114" t="s">
        <v>839</v>
      </c>
      <c r="C54" s="115">
        <v>7</v>
      </c>
      <c r="D54" s="78">
        <v>2432.65</v>
      </c>
      <c r="E54" s="78">
        <f t="shared" si="1"/>
        <v>17028.55</v>
      </c>
      <c r="F54" s="78">
        <f t="shared" si="2"/>
        <v>19446.604099999997</v>
      </c>
      <c r="G54" s="97" t="s">
        <v>840</v>
      </c>
    </row>
    <row r="55" spans="1:8">
      <c r="A55" s="94">
        <v>4</v>
      </c>
      <c r="B55" s="114" t="s">
        <v>767</v>
      </c>
      <c r="C55" s="115">
        <v>7</v>
      </c>
      <c r="D55" s="78">
        <v>882.41</v>
      </c>
      <c r="E55" s="78">
        <f t="shared" si="1"/>
        <v>6176.87</v>
      </c>
      <c r="F55" s="78">
        <f t="shared" si="2"/>
        <v>7053.9855399999997</v>
      </c>
      <c r="G55" s="97" t="s">
        <v>768</v>
      </c>
    </row>
    <row r="56" spans="1:8">
      <c r="A56" s="94">
        <v>5</v>
      </c>
      <c r="B56" s="114" t="s">
        <v>841</v>
      </c>
      <c r="C56" s="115">
        <v>7</v>
      </c>
      <c r="D56" s="78">
        <v>1568.64</v>
      </c>
      <c r="E56" s="78">
        <f t="shared" si="1"/>
        <v>10980.480000000001</v>
      </c>
      <c r="F56" s="78">
        <f t="shared" si="2"/>
        <v>12539.70816</v>
      </c>
      <c r="G56" s="97" t="s">
        <v>842</v>
      </c>
    </row>
    <row r="57" spans="1:8">
      <c r="A57" s="94">
        <v>6</v>
      </c>
      <c r="B57" s="114" t="s">
        <v>688</v>
      </c>
      <c r="C57" s="115">
        <v>3</v>
      </c>
      <c r="D57" s="78">
        <v>1338.73</v>
      </c>
      <c r="E57" s="78">
        <f t="shared" si="1"/>
        <v>4016.19</v>
      </c>
      <c r="F57" s="78">
        <f t="shared" si="2"/>
        <v>4586.4889800000001</v>
      </c>
      <c r="G57" s="97" t="s">
        <v>689</v>
      </c>
    </row>
    <row r="58" spans="1:8">
      <c r="A58" s="94">
        <v>8</v>
      </c>
      <c r="B58" s="120" t="s">
        <v>1010</v>
      </c>
      <c r="C58" s="121">
        <v>1</v>
      </c>
      <c r="D58" s="78">
        <v>70421.119999999995</v>
      </c>
      <c r="E58" s="78">
        <f t="shared" si="1"/>
        <v>70421.119999999995</v>
      </c>
      <c r="F58" s="78">
        <f t="shared" si="2"/>
        <v>80420.919039999993</v>
      </c>
      <c r="G58" s="97"/>
    </row>
    <row r="59" spans="1:8">
      <c r="A59" s="94">
        <v>9</v>
      </c>
      <c r="B59" s="120" t="s">
        <v>1011</v>
      </c>
      <c r="C59" s="121">
        <v>21</v>
      </c>
      <c r="D59" s="78">
        <f>5*91*3</f>
        <v>1365</v>
      </c>
      <c r="E59" s="78">
        <f t="shared" si="1"/>
        <v>28665</v>
      </c>
      <c r="F59" s="78">
        <f t="shared" si="2"/>
        <v>32735.429999999997</v>
      </c>
      <c r="G59" s="97"/>
      <c r="H59" s="43" t="s">
        <v>1012</v>
      </c>
    </row>
    <row r="60" spans="1:8">
      <c r="A60" s="94">
        <v>10</v>
      </c>
      <c r="B60" s="120" t="s">
        <v>1013</v>
      </c>
      <c r="C60" s="121">
        <v>71</v>
      </c>
      <c r="D60" s="78">
        <v>2728</v>
      </c>
      <c r="E60" s="78">
        <f t="shared" si="1"/>
        <v>193688</v>
      </c>
      <c r="F60" s="78">
        <f t="shared" si="2"/>
        <v>221191.69599999997</v>
      </c>
      <c r="G60" s="97"/>
    </row>
    <row r="61" spans="1:8" customFormat="1" ht="15">
      <c r="A61" s="94">
        <v>11</v>
      </c>
      <c r="B61" s="120" t="s">
        <v>1014</v>
      </c>
      <c r="C61" s="121">
        <v>410</v>
      </c>
      <c r="D61" s="78">
        <v>15</v>
      </c>
      <c r="E61" s="78">
        <f t="shared" si="1"/>
        <v>6150</v>
      </c>
      <c r="F61" s="78">
        <f t="shared" ref="F61:F62" si="3">(E61*1.135)</f>
        <v>6980.25</v>
      </c>
      <c r="G61" s="97" t="s">
        <v>204</v>
      </c>
    </row>
    <row r="62" spans="1:8" customFormat="1" ht="15">
      <c r="A62" s="94">
        <v>12</v>
      </c>
      <c r="B62" s="120" t="s">
        <v>1015</v>
      </c>
      <c r="C62" s="121">
        <v>410</v>
      </c>
      <c r="D62" s="78">
        <v>141.30000000000001</v>
      </c>
      <c r="E62" s="78">
        <f t="shared" si="1"/>
        <v>57933.000000000007</v>
      </c>
      <c r="F62" s="78">
        <f t="shared" si="3"/>
        <v>65753.955000000002</v>
      </c>
      <c r="G62" s="97" t="s">
        <v>1016</v>
      </c>
    </row>
    <row r="63" spans="1:8" customFormat="1" ht="15">
      <c r="A63" s="94">
        <v>13</v>
      </c>
      <c r="B63" s="120" t="s">
        <v>375</v>
      </c>
      <c r="C63" s="121">
        <v>410</v>
      </c>
      <c r="D63" s="78">
        <v>31.3674</v>
      </c>
      <c r="E63" s="78">
        <f t="shared" si="1"/>
        <v>12860.634</v>
      </c>
      <c r="F63" s="78">
        <f t="shared" ref="F63:F64" si="4">(E63*1.142)</f>
        <v>14686.844028</v>
      </c>
      <c r="G63" s="97" t="s">
        <v>376</v>
      </c>
    </row>
    <row r="64" spans="1:8">
      <c r="A64" s="94">
        <v>14</v>
      </c>
      <c r="B64" s="114" t="s">
        <v>1017</v>
      </c>
      <c r="C64" s="115">
        <v>26</v>
      </c>
      <c r="D64" s="78">
        <v>2913.4862400000002</v>
      </c>
      <c r="E64" s="78">
        <f t="shared" si="1"/>
        <v>75750.642240000001</v>
      </c>
      <c r="F64" s="78">
        <f t="shared" si="4"/>
        <v>86507.233438079988</v>
      </c>
      <c r="G64" s="97" t="s">
        <v>1018</v>
      </c>
    </row>
    <row r="65" spans="1:8">
      <c r="A65" s="93"/>
      <c r="B65" s="80" t="s">
        <v>843</v>
      </c>
      <c r="C65" s="81"/>
      <c r="D65" s="82" t="s">
        <v>228</v>
      </c>
      <c r="E65" s="83">
        <f>SUM(E66:E68)</f>
        <v>56037.310000000005</v>
      </c>
      <c r="F65" s="83">
        <f>SUM(F66:F68)</f>
        <v>63994.608019999992</v>
      </c>
      <c r="G65" s="96"/>
      <c r="H65" s="100" t="s">
        <v>545</v>
      </c>
    </row>
    <row r="66" spans="1:8">
      <c r="A66" s="94">
        <v>1</v>
      </c>
      <c r="B66" s="114" t="s">
        <v>844</v>
      </c>
      <c r="C66" s="115">
        <v>1</v>
      </c>
      <c r="D66" s="78">
        <v>28459.79</v>
      </c>
      <c r="E66" s="78">
        <f>(C66*D66)</f>
        <v>28459.79</v>
      </c>
      <c r="F66" s="78">
        <f>(E66*1.142)</f>
        <v>32501.080179999997</v>
      </c>
      <c r="G66" s="97" t="s">
        <v>845</v>
      </c>
    </row>
    <row r="67" spans="1:8">
      <c r="A67" s="94">
        <v>2</v>
      </c>
      <c r="B67" s="114" t="s">
        <v>846</v>
      </c>
      <c r="C67" s="115">
        <v>1</v>
      </c>
      <c r="D67" s="78">
        <v>19856.37</v>
      </c>
      <c r="E67" s="78">
        <f>(C67*D67)</f>
        <v>19856.37</v>
      </c>
      <c r="F67" s="78">
        <f>(E67*1.142)</f>
        <v>22675.974539999996</v>
      </c>
      <c r="G67" s="97" t="s">
        <v>847</v>
      </c>
    </row>
    <row r="68" spans="1:8">
      <c r="A68" s="95">
        <v>3</v>
      </c>
      <c r="B68" s="116" t="s">
        <v>848</v>
      </c>
      <c r="C68" s="117">
        <v>5</v>
      </c>
      <c r="D68" s="87">
        <v>1544.23</v>
      </c>
      <c r="E68" s="87">
        <f>(C68*D68)</f>
        <v>7721.15</v>
      </c>
      <c r="F68" s="87">
        <f>(E68*1.142)</f>
        <v>8817.5532999999996</v>
      </c>
      <c r="G68" s="98" t="s">
        <v>849</v>
      </c>
    </row>
    <row r="69" spans="1:8">
      <c r="A69" s="93"/>
      <c r="B69" s="80" t="s">
        <v>850</v>
      </c>
      <c r="C69" s="81"/>
      <c r="D69" s="82" t="s">
        <v>228</v>
      </c>
      <c r="E69" s="83">
        <f>SUM(E70:E72)</f>
        <v>154970.91</v>
      </c>
      <c r="F69" s="83">
        <f>SUM(F70:F72)</f>
        <v>176976.77921999997</v>
      </c>
      <c r="G69" s="96"/>
      <c r="H69" s="100" t="s">
        <v>545</v>
      </c>
    </row>
    <row r="70" spans="1:8">
      <c r="A70" s="94">
        <v>1</v>
      </c>
      <c r="B70" s="114" t="s">
        <v>772</v>
      </c>
      <c r="C70" s="115">
        <v>2</v>
      </c>
      <c r="D70" s="78">
        <v>557.86</v>
      </c>
      <c r="E70" s="78">
        <f>(C70*D70)</f>
        <v>1115.72</v>
      </c>
      <c r="F70" s="78">
        <f>(E70*1.142)</f>
        <v>1274.1522399999999</v>
      </c>
      <c r="G70" s="97" t="s">
        <v>773</v>
      </c>
    </row>
    <row r="71" spans="1:8">
      <c r="A71" s="94">
        <v>2</v>
      </c>
      <c r="B71" s="114" t="s">
        <v>774</v>
      </c>
      <c r="C71" s="115">
        <v>5</v>
      </c>
      <c r="D71" s="78">
        <v>26687</v>
      </c>
      <c r="E71" s="78">
        <f>(C71*D71)</f>
        <v>133435</v>
      </c>
      <c r="F71" s="78">
        <f>(E71*1.142)</f>
        <v>152382.76999999999</v>
      </c>
      <c r="G71" s="97" t="s">
        <v>775</v>
      </c>
    </row>
    <row r="72" spans="1:8">
      <c r="A72" s="95">
        <v>3</v>
      </c>
      <c r="B72" s="116" t="s">
        <v>776</v>
      </c>
      <c r="C72" s="117">
        <v>1</v>
      </c>
      <c r="D72" s="87">
        <v>20420.189999999999</v>
      </c>
      <c r="E72" s="87">
        <f>(C72*D72)</f>
        <v>20420.189999999999</v>
      </c>
      <c r="F72" s="87">
        <f>(E72*1.142)</f>
        <v>23319.856979999997</v>
      </c>
      <c r="G72" s="98" t="s">
        <v>777</v>
      </c>
    </row>
    <row r="73" spans="1:8">
      <c r="A73" s="75" t="s">
        <v>576</v>
      </c>
    </row>
    <row r="74" spans="1:8" ht="15">
      <c r="A74" s="93"/>
      <c r="B74" s="80" t="s">
        <v>778</v>
      </c>
      <c r="C74" s="81"/>
      <c r="D74" s="82" t="s">
        <v>228</v>
      </c>
      <c r="E74" s="83">
        <f>SUM(E75:E91)</f>
        <v>204216.24292000002</v>
      </c>
      <c r="F74" s="83">
        <f>SUM(F75:F91)</f>
        <v>233214.94941463997</v>
      </c>
      <c r="G74" s="96"/>
      <c r="H74" s="99" t="s">
        <v>545</v>
      </c>
    </row>
    <row r="75" spans="1:8">
      <c r="A75" s="94">
        <v>1</v>
      </c>
      <c r="B75" s="114" t="s">
        <v>578</v>
      </c>
      <c r="C75" s="115">
        <v>1</v>
      </c>
      <c r="D75" s="78">
        <v>91499.33</v>
      </c>
      <c r="E75" s="78">
        <f t="shared" ref="E75:E91" si="5">(C75*D75)</f>
        <v>91499.33</v>
      </c>
      <c r="F75" s="78">
        <f t="shared" ref="F75:F91" si="6">(E75*1.142)</f>
        <v>104492.23486</v>
      </c>
      <c r="G75" s="97" t="s">
        <v>579</v>
      </c>
    </row>
    <row r="76" spans="1:8">
      <c r="A76" s="94">
        <v>2</v>
      </c>
      <c r="B76" s="114" t="s">
        <v>580</v>
      </c>
      <c r="C76" s="115">
        <v>1</v>
      </c>
      <c r="D76" s="78">
        <v>395.48</v>
      </c>
      <c r="E76" s="78">
        <f t="shared" si="5"/>
        <v>395.48</v>
      </c>
      <c r="F76" s="78">
        <f t="shared" si="6"/>
        <v>451.63815999999997</v>
      </c>
      <c r="G76" s="97" t="s">
        <v>581</v>
      </c>
    </row>
    <row r="77" spans="1:8">
      <c r="A77" s="94">
        <v>3</v>
      </c>
      <c r="B77" s="114" t="s">
        <v>582</v>
      </c>
      <c r="C77" s="115">
        <v>1</v>
      </c>
      <c r="D77" s="78">
        <v>4285.4399999999996</v>
      </c>
      <c r="E77" s="78">
        <f t="shared" si="5"/>
        <v>4285.4399999999996</v>
      </c>
      <c r="F77" s="78">
        <f t="shared" si="6"/>
        <v>4893.9724799999995</v>
      </c>
      <c r="G77" s="97" t="s">
        <v>583</v>
      </c>
    </row>
    <row r="78" spans="1:8">
      <c r="A78" s="94">
        <v>4</v>
      </c>
      <c r="B78" s="114" t="s">
        <v>584</v>
      </c>
      <c r="C78" s="115">
        <v>1</v>
      </c>
      <c r="D78" s="78">
        <v>1080.74</v>
      </c>
      <c r="E78" s="78">
        <f t="shared" si="5"/>
        <v>1080.74</v>
      </c>
      <c r="F78" s="78">
        <f t="shared" si="6"/>
        <v>1234.20508</v>
      </c>
      <c r="G78" s="97" t="s">
        <v>585</v>
      </c>
    </row>
    <row r="79" spans="1:8">
      <c r="A79" s="94">
        <v>5</v>
      </c>
      <c r="B79" s="114" t="s">
        <v>988</v>
      </c>
      <c r="C79" s="115">
        <v>1</v>
      </c>
      <c r="D79" s="78">
        <v>30329.377100000002</v>
      </c>
      <c r="E79" s="78">
        <f t="shared" si="5"/>
        <v>30329.377100000002</v>
      </c>
      <c r="F79" s="78">
        <f t="shared" si="6"/>
        <v>34636.148648199996</v>
      </c>
      <c r="G79" s="97" t="s">
        <v>989</v>
      </c>
    </row>
    <row r="80" spans="1:8">
      <c r="A80" s="94">
        <v>6</v>
      </c>
      <c r="B80" s="114" t="s">
        <v>851</v>
      </c>
      <c r="C80" s="115">
        <v>1</v>
      </c>
      <c r="D80" s="78">
        <v>2270.12</v>
      </c>
      <c r="E80" s="78">
        <f t="shared" si="5"/>
        <v>2270.12</v>
      </c>
      <c r="F80" s="78">
        <f t="shared" si="6"/>
        <v>2592.4770399999998</v>
      </c>
      <c r="G80" s="97" t="s">
        <v>852</v>
      </c>
    </row>
    <row r="81" spans="1:8">
      <c r="A81" s="94">
        <v>7</v>
      </c>
      <c r="B81" s="114" t="s">
        <v>853</v>
      </c>
      <c r="C81" s="115">
        <v>1</v>
      </c>
      <c r="D81" s="78">
        <v>21980.54</v>
      </c>
      <c r="E81" s="78">
        <f t="shared" si="5"/>
        <v>21980.54</v>
      </c>
      <c r="F81" s="78">
        <f t="shared" si="6"/>
        <v>25101.776679999999</v>
      </c>
      <c r="G81" s="97" t="s">
        <v>854</v>
      </c>
    </row>
    <row r="82" spans="1:8">
      <c r="A82" s="94">
        <v>8</v>
      </c>
      <c r="B82" s="114" t="s">
        <v>1041</v>
      </c>
      <c r="C82" s="115">
        <v>1</v>
      </c>
      <c r="D82" s="78">
        <v>1811.0407</v>
      </c>
      <c r="E82" s="78">
        <f t="shared" si="5"/>
        <v>1811.0407</v>
      </c>
      <c r="F82" s="78">
        <f t="shared" si="6"/>
        <v>2068.2084793999998</v>
      </c>
      <c r="G82" s="97" t="s">
        <v>1042</v>
      </c>
    </row>
    <row r="83" spans="1:8">
      <c r="A83" s="94">
        <v>9</v>
      </c>
      <c r="B83" s="114" t="s">
        <v>592</v>
      </c>
      <c r="C83" s="115">
        <v>1</v>
      </c>
      <c r="D83" s="78">
        <v>7004.55</v>
      </c>
      <c r="E83" s="78">
        <f t="shared" si="5"/>
        <v>7004.55</v>
      </c>
      <c r="F83" s="78">
        <f t="shared" si="6"/>
        <v>7999.1960999999992</v>
      </c>
      <c r="G83" s="97" t="s">
        <v>593</v>
      </c>
    </row>
    <row r="84" spans="1:8">
      <c r="A84" s="94">
        <v>10</v>
      </c>
      <c r="B84" s="114" t="s">
        <v>594</v>
      </c>
      <c r="C84" s="115">
        <v>1</v>
      </c>
      <c r="D84" s="78">
        <v>4057.41</v>
      </c>
      <c r="E84" s="78">
        <f t="shared" si="5"/>
        <v>4057.41</v>
      </c>
      <c r="F84" s="78">
        <f t="shared" si="6"/>
        <v>4633.5622199999998</v>
      </c>
      <c r="G84" s="97" t="s">
        <v>595</v>
      </c>
    </row>
    <row r="85" spans="1:8">
      <c r="A85" s="94">
        <v>11</v>
      </c>
      <c r="B85" s="120" t="s">
        <v>616</v>
      </c>
      <c r="C85" s="121">
        <v>17</v>
      </c>
      <c r="D85" s="78">
        <v>297.77</v>
      </c>
      <c r="E85" s="78">
        <f t="shared" si="5"/>
        <v>5062.09</v>
      </c>
      <c r="F85" s="78">
        <f t="shared" si="6"/>
        <v>5780.9067799999993</v>
      </c>
      <c r="G85" s="97" t="s">
        <v>617</v>
      </c>
    </row>
    <row r="86" spans="1:8">
      <c r="A86" s="94">
        <v>12</v>
      </c>
      <c r="B86" s="120" t="s">
        <v>622</v>
      </c>
      <c r="C86" s="121">
        <v>3</v>
      </c>
      <c r="D86" s="78">
        <v>368.37504000000001</v>
      </c>
      <c r="E86" s="78">
        <f t="shared" si="5"/>
        <v>1105.1251200000002</v>
      </c>
      <c r="F86" s="78">
        <f t="shared" si="6"/>
        <v>1262.0528870400001</v>
      </c>
      <c r="G86" s="97" t="s">
        <v>623</v>
      </c>
    </row>
    <row r="87" spans="1:8">
      <c r="A87" s="94">
        <v>13</v>
      </c>
      <c r="B87" s="120" t="s">
        <v>618</v>
      </c>
      <c r="C87" s="121">
        <v>20</v>
      </c>
      <c r="D87" s="78">
        <v>257.32</v>
      </c>
      <c r="E87" s="78">
        <f t="shared" si="5"/>
        <v>5146.3999999999996</v>
      </c>
      <c r="F87" s="78">
        <f t="shared" si="6"/>
        <v>5877.188799999999</v>
      </c>
      <c r="G87" s="97" t="s">
        <v>619</v>
      </c>
    </row>
    <row r="88" spans="1:8">
      <c r="A88" s="94">
        <v>14</v>
      </c>
      <c r="B88" s="120" t="s">
        <v>996</v>
      </c>
      <c r="C88" s="121">
        <v>20</v>
      </c>
      <c r="D88" s="78">
        <v>524.07000000000005</v>
      </c>
      <c r="E88" s="78">
        <f t="shared" si="5"/>
        <v>10481.400000000001</v>
      </c>
      <c r="F88" s="78">
        <f t="shared" si="6"/>
        <v>11969.758800000001</v>
      </c>
      <c r="G88" s="97" t="s">
        <v>997</v>
      </c>
    </row>
    <row r="89" spans="1:8">
      <c r="A89" s="94">
        <v>15</v>
      </c>
      <c r="B89" s="120" t="s">
        <v>620</v>
      </c>
      <c r="C89" s="121">
        <v>20</v>
      </c>
      <c r="D89" s="78">
        <f>3*67</f>
        <v>201</v>
      </c>
      <c r="E89" s="78">
        <f t="shared" si="5"/>
        <v>4020</v>
      </c>
      <c r="F89" s="78">
        <f t="shared" si="6"/>
        <v>4590.8399999999992</v>
      </c>
      <c r="G89" s="97" t="s">
        <v>204</v>
      </c>
    </row>
    <row r="90" spans="1:8">
      <c r="A90" s="94">
        <v>16</v>
      </c>
      <c r="B90" s="120" t="s">
        <v>621</v>
      </c>
      <c r="C90" s="121">
        <v>20</v>
      </c>
      <c r="D90" s="78">
        <f>3*87</f>
        <v>261</v>
      </c>
      <c r="E90" s="78">
        <f t="shared" si="5"/>
        <v>5220</v>
      </c>
      <c r="F90" s="78">
        <f t="shared" si="6"/>
        <v>5961.24</v>
      </c>
      <c r="G90" s="97" t="s">
        <v>204</v>
      </c>
    </row>
    <row r="91" spans="1:8">
      <c r="A91" s="94">
        <v>17</v>
      </c>
      <c r="B91" s="120" t="s">
        <v>624</v>
      </c>
      <c r="C91" s="121">
        <v>20</v>
      </c>
      <c r="D91" s="78">
        <v>423.36</v>
      </c>
      <c r="E91" s="78">
        <f t="shared" si="5"/>
        <v>8467.2000000000007</v>
      </c>
      <c r="F91" s="78">
        <f t="shared" si="6"/>
        <v>9669.5424000000003</v>
      </c>
      <c r="G91" s="97" t="s">
        <v>625</v>
      </c>
    </row>
    <row r="92" spans="1:8" ht="15">
      <c r="A92" s="93"/>
      <c r="B92" s="80" t="s">
        <v>855</v>
      </c>
      <c r="C92" s="81"/>
      <c r="D92" s="82" t="s">
        <v>228</v>
      </c>
      <c r="E92" s="83">
        <f>SUM(E93:E101)</f>
        <v>157709.47780000002</v>
      </c>
      <c r="F92" s="83">
        <f>SUM(F93:F101)</f>
        <v>180104.22364759998</v>
      </c>
      <c r="G92" s="96"/>
      <c r="H92" s="99" t="s">
        <v>545</v>
      </c>
    </row>
    <row r="93" spans="1:8">
      <c r="A93" s="94">
        <v>1</v>
      </c>
      <c r="B93" s="114" t="s">
        <v>578</v>
      </c>
      <c r="C93" s="115">
        <v>1</v>
      </c>
      <c r="D93" s="78">
        <v>91499.33</v>
      </c>
      <c r="E93" s="78">
        <f t="shared" ref="E93:E101" si="7">(C93*D93)</f>
        <v>91499.33</v>
      </c>
      <c r="F93" s="78">
        <f t="shared" ref="F93:F101" si="8">(E93*1.142)</f>
        <v>104492.23486</v>
      </c>
      <c r="G93" s="97" t="s">
        <v>579</v>
      </c>
    </row>
    <row r="94" spans="1:8">
      <c r="A94" s="94">
        <v>2</v>
      </c>
      <c r="B94" s="114" t="s">
        <v>580</v>
      </c>
      <c r="C94" s="115">
        <v>1</v>
      </c>
      <c r="D94" s="78">
        <v>395.48</v>
      </c>
      <c r="E94" s="78">
        <f t="shared" si="7"/>
        <v>395.48</v>
      </c>
      <c r="F94" s="78">
        <f t="shared" si="8"/>
        <v>451.63815999999997</v>
      </c>
      <c r="G94" s="97" t="s">
        <v>581</v>
      </c>
    </row>
    <row r="95" spans="1:8">
      <c r="A95" s="94">
        <v>3</v>
      </c>
      <c r="B95" s="114" t="s">
        <v>582</v>
      </c>
      <c r="C95" s="115">
        <v>1</v>
      </c>
      <c r="D95" s="78">
        <v>4285.4399999999996</v>
      </c>
      <c r="E95" s="78">
        <f t="shared" si="7"/>
        <v>4285.4399999999996</v>
      </c>
      <c r="F95" s="78">
        <f t="shared" si="8"/>
        <v>4893.9724799999995</v>
      </c>
      <c r="G95" s="97" t="s">
        <v>583</v>
      </c>
    </row>
    <row r="96" spans="1:8">
      <c r="A96" s="94">
        <v>4</v>
      </c>
      <c r="B96" s="114" t="s">
        <v>584</v>
      </c>
      <c r="C96" s="115">
        <v>1</v>
      </c>
      <c r="D96" s="78">
        <v>1080.74</v>
      </c>
      <c r="E96" s="78">
        <f t="shared" si="7"/>
        <v>1080.74</v>
      </c>
      <c r="F96" s="78">
        <f t="shared" si="8"/>
        <v>1234.20508</v>
      </c>
      <c r="G96" s="97" t="s">
        <v>585</v>
      </c>
    </row>
    <row r="97" spans="1:8">
      <c r="A97" s="94">
        <v>5</v>
      </c>
      <c r="B97" s="114" t="s">
        <v>988</v>
      </c>
      <c r="C97" s="115">
        <v>1</v>
      </c>
      <c r="D97" s="78">
        <v>30329.377100000002</v>
      </c>
      <c r="E97" s="78">
        <f t="shared" si="7"/>
        <v>30329.377100000002</v>
      </c>
      <c r="F97" s="78">
        <f t="shared" si="8"/>
        <v>34636.148648199996</v>
      </c>
      <c r="G97" s="97" t="s">
        <v>989</v>
      </c>
    </row>
    <row r="98" spans="1:8">
      <c r="A98" s="94">
        <v>6</v>
      </c>
      <c r="B98" s="114" t="s">
        <v>851</v>
      </c>
      <c r="C98" s="115">
        <v>1</v>
      </c>
      <c r="D98" s="78">
        <v>2270.12</v>
      </c>
      <c r="E98" s="78">
        <f t="shared" si="7"/>
        <v>2270.12</v>
      </c>
      <c r="F98" s="78">
        <f t="shared" si="8"/>
        <v>2592.4770399999998</v>
      </c>
      <c r="G98" s="97" t="s">
        <v>852</v>
      </c>
    </row>
    <row r="99" spans="1:8">
      <c r="A99" s="94">
        <v>7</v>
      </c>
      <c r="B99" s="114" t="s">
        <v>853</v>
      </c>
      <c r="C99" s="115">
        <v>1</v>
      </c>
      <c r="D99" s="78">
        <v>21980.54</v>
      </c>
      <c r="E99" s="78">
        <f t="shared" si="7"/>
        <v>21980.54</v>
      </c>
      <c r="F99" s="78">
        <f t="shared" si="8"/>
        <v>25101.776679999999</v>
      </c>
      <c r="G99" s="97" t="s">
        <v>854</v>
      </c>
    </row>
    <row r="100" spans="1:8">
      <c r="A100" s="94">
        <v>8</v>
      </c>
      <c r="B100" s="114" t="s">
        <v>1041</v>
      </c>
      <c r="C100" s="115">
        <v>1</v>
      </c>
      <c r="D100" s="78">
        <v>1811.0407</v>
      </c>
      <c r="E100" s="78">
        <f t="shared" si="7"/>
        <v>1811.0407</v>
      </c>
      <c r="F100" s="78">
        <f t="shared" si="8"/>
        <v>2068.2084793999998</v>
      </c>
      <c r="G100" s="97" t="s">
        <v>1042</v>
      </c>
    </row>
    <row r="101" spans="1:8">
      <c r="A101" s="95">
        <v>9</v>
      </c>
      <c r="B101" s="116" t="s">
        <v>594</v>
      </c>
      <c r="C101" s="117">
        <v>1</v>
      </c>
      <c r="D101" s="87">
        <v>4057.41</v>
      </c>
      <c r="E101" s="87">
        <f t="shared" si="7"/>
        <v>4057.41</v>
      </c>
      <c r="F101" s="87">
        <f t="shared" si="8"/>
        <v>4633.5622199999998</v>
      </c>
      <c r="G101" s="98" t="s">
        <v>595</v>
      </c>
    </row>
    <row r="102" spans="1:8" ht="15">
      <c r="A102" s="93"/>
      <c r="B102" s="80" t="s">
        <v>856</v>
      </c>
      <c r="C102" s="81"/>
      <c r="D102" s="82" t="s">
        <v>228</v>
      </c>
      <c r="E102" s="83">
        <f>SUM(E103:E109)</f>
        <v>125569.06</v>
      </c>
      <c r="F102" s="83">
        <f>SUM(F103:F109)</f>
        <v>143399.86651999998</v>
      </c>
      <c r="G102" s="96"/>
      <c r="H102" s="99" t="s">
        <v>545</v>
      </c>
    </row>
    <row r="103" spans="1:8">
      <c r="A103" s="94">
        <v>1</v>
      </c>
      <c r="B103" s="114" t="s">
        <v>578</v>
      </c>
      <c r="C103" s="115">
        <v>1</v>
      </c>
      <c r="D103" s="78">
        <v>91499.33</v>
      </c>
      <c r="E103" s="78">
        <f t="shared" ref="E103:E109" si="9">(C103*D103)</f>
        <v>91499.33</v>
      </c>
      <c r="F103" s="78">
        <f t="shared" ref="F103:F109" si="10">(E103*1.142)</f>
        <v>104492.23486</v>
      </c>
      <c r="G103" s="97" t="s">
        <v>579</v>
      </c>
    </row>
    <row r="104" spans="1:8">
      <c r="A104" s="94">
        <v>2</v>
      </c>
      <c r="B104" s="114" t="s">
        <v>580</v>
      </c>
      <c r="C104" s="115">
        <v>1</v>
      </c>
      <c r="D104" s="78">
        <v>395.48</v>
      </c>
      <c r="E104" s="78">
        <f t="shared" si="9"/>
        <v>395.48</v>
      </c>
      <c r="F104" s="78">
        <f t="shared" si="10"/>
        <v>451.63815999999997</v>
      </c>
      <c r="G104" s="97" t="s">
        <v>581</v>
      </c>
    </row>
    <row r="105" spans="1:8">
      <c r="A105" s="94">
        <v>3</v>
      </c>
      <c r="B105" s="114" t="s">
        <v>582</v>
      </c>
      <c r="C105" s="115">
        <v>1</v>
      </c>
      <c r="D105" s="78">
        <v>4285.4399999999996</v>
      </c>
      <c r="E105" s="78">
        <f t="shared" si="9"/>
        <v>4285.4399999999996</v>
      </c>
      <c r="F105" s="78">
        <f t="shared" si="10"/>
        <v>4893.9724799999995</v>
      </c>
      <c r="G105" s="97" t="s">
        <v>583</v>
      </c>
    </row>
    <row r="106" spans="1:8">
      <c r="A106" s="94">
        <v>4</v>
      </c>
      <c r="B106" s="114" t="s">
        <v>584</v>
      </c>
      <c r="C106" s="115">
        <v>1</v>
      </c>
      <c r="D106" s="78">
        <v>1080.74</v>
      </c>
      <c r="E106" s="78">
        <f t="shared" si="9"/>
        <v>1080.74</v>
      </c>
      <c r="F106" s="78">
        <f t="shared" si="10"/>
        <v>1234.20508</v>
      </c>
      <c r="G106" s="97" t="s">
        <v>585</v>
      </c>
    </row>
    <row r="107" spans="1:8">
      <c r="A107" s="94">
        <v>5</v>
      </c>
      <c r="B107" s="114" t="s">
        <v>851</v>
      </c>
      <c r="C107" s="115">
        <v>1</v>
      </c>
      <c r="D107" s="78">
        <v>2270.12</v>
      </c>
      <c r="E107" s="78">
        <f t="shared" si="9"/>
        <v>2270.12</v>
      </c>
      <c r="F107" s="78">
        <f t="shared" si="10"/>
        <v>2592.4770399999998</v>
      </c>
      <c r="G107" s="97" t="s">
        <v>852</v>
      </c>
    </row>
    <row r="108" spans="1:8">
      <c r="A108" s="94">
        <v>6</v>
      </c>
      <c r="B108" s="114" t="s">
        <v>853</v>
      </c>
      <c r="C108" s="115">
        <v>1</v>
      </c>
      <c r="D108" s="78">
        <v>21980.54</v>
      </c>
      <c r="E108" s="78">
        <f t="shared" si="9"/>
        <v>21980.54</v>
      </c>
      <c r="F108" s="78">
        <f t="shared" si="10"/>
        <v>25101.776679999999</v>
      </c>
      <c r="G108" s="97" t="s">
        <v>854</v>
      </c>
    </row>
    <row r="109" spans="1:8">
      <c r="A109" s="95">
        <v>8</v>
      </c>
      <c r="B109" s="116" t="s">
        <v>594</v>
      </c>
      <c r="C109" s="117">
        <v>1</v>
      </c>
      <c r="D109" s="87">
        <v>4057.41</v>
      </c>
      <c r="E109" s="87">
        <f t="shared" si="9"/>
        <v>4057.41</v>
      </c>
      <c r="F109" s="87">
        <f t="shared" si="10"/>
        <v>4633.5622199999998</v>
      </c>
      <c r="G109" s="98" t="s">
        <v>595</v>
      </c>
    </row>
    <row r="110" spans="1:8" ht="15">
      <c r="A110" s="93"/>
      <c r="B110" s="80" t="s">
        <v>857</v>
      </c>
      <c r="C110" s="81"/>
      <c r="D110" s="82" t="s">
        <v>228</v>
      </c>
      <c r="E110" s="83">
        <f>SUM(E111:E119)</f>
        <v>228357.34072999997</v>
      </c>
      <c r="F110" s="83">
        <f>SUM(F111:F119)</f>
        <v>260784.08311366002</v>
      </c>
      <c r="G110" s="96"/>
      <c r="H110" s="99" t="s">
        <v>545</v>
      </c>
    </row>
    <row r="111" spans="1:8">
      <c r="A111" s="94">
        <v>1</v>
      </c>
      <c r="B111" s="114" t="s">
        <v>858</v>
      </c>
      <c r="C111" s="115">
        <v>1</v>
      </c>
      <c r="D111" s="78">
        <v>141309.62</v>
      </c>
      <c r="E111" s="78">
        <f t="shared" ref="E111:E119" si="11">(C111*D111)</f>
        <v>141309.62</v>
      </c>
      <c r="F111" s="78">
        <f t="shared" ref="F111:F119" si="12">(E111*1.142)</f>
        <v>161375.58603999999</v>
      </c>
      <c r="G111" s="97" t="s">
        <v>859</v>
      </c>
    </row>
    <row r="112" spans="1:8">
      <c r="A112" s="94">
        <v>2</v>
      </c>
      <c r="B112" s="114" t="s">
        <v>860</v>
      </c>
      <c r="C112" s="115">
        <v>1</v>
      </c>
      <c r="D112" s="78">
        <v>5592.8149999999996</v>
      </c>
      <c r="E112" s="78">
        <f t="shared" si="11"/>
        <v>5592.8149999999996</v>
      </c>
      <c r="F112" s="78">
        <f t="shared" si="12"/>
        <v>6386.9947299999994</v>
      </c>
      <c r="G112" s="97" t="s">
        <v>666</v>
      </c>
    </row>
    <row r="113" spans="1:8">
      <c r="A113" s="94">
        <v>3</v>
      </c>
      <c r="B113" s="114" t="s">
        <v>602</v>
      </c>
      <c r="C113" s="115">
        <v>1</v>
      </c>
      <c r="D113" s="78">
        <v>21692.52</v>
      </c>
      <c r="E113" s="78">
        <f t="shared" si="11"/>
        <v>21692.52</v>
      </c>
      <c r="F113" s="78">
        <f t="shared" si="12"/>
        <v>24772.857839999997</v>
      </c>
      <c r="G113" s="97" t="s">
        <v>603</v>
      </c>
    </row>
    <row r="114" spans="1:8">
      <c r="A114" s="94">
        <v>4</v>
      </c>
      <c r="B114" s="114" t="s">
        <v>853</v>
      </c>
      <c r="C114" s="115">
        <v>1</v>
      </c>
      <c r="D114" s="78">
        <v>21980.54</v>
      </c>
      <c r="E114" s="78">
        <f t="shared" si="11"/>
        <v>21980.54</v>
      </c>
      <c r="F114" s="78">
        <f t="shared" si="12"/>
        <v>25101.776679999999</v>
      </c>
      <c r="G114" s="97" t="s">
        <v>854</v>
      </c>
    </row>
    <row r="115" spans="1:8">
      <c r="A115" s="94">
        <v>5</v>
      </c>
      <c r="B115" s="114" t="s">
        <v>851</v>
      </c>
      <c r="C115" s="115">
        <v>1</v>
      </c>
      <c r="D115" s="78">
        <v>2270.12</v>
      </c>
      <c r="E115" s="78">
        <f t="shared" si="11"/>
        <v>2270.12</v>
      </c>
      <c r="F115" s="78">
        <f t="shared" si="12"/>
        <v>2592.4770399999998</v>
      </c>
      <c r="G115" s="97" t="s">
        <v>852</v>
      </c>
    </row>
    <row r="116" spans="1:8">
      <c r="A116" s="94">
        <v>6</v>
      </c>
      <c r="B116" s="114" t="s">
        <v>582</v>
      </c>
      <c r="C116" s="115">
        <v>1</v>
      </c>
      <c r="D116" s="78">
        <v>4285.4399999999996</v>
      </c>
      <c r="E116" s="78">
        <f t="shared" si="11"/>
        <v>4285.4399999999996</v>
      </c>
      <c r="F116" s="78">
        <f t="shared" si="12"/>
        <v>4893.9724799999995</v>
      </c>
      <c r="G116" s="97" t="s">
        <v>583</v>
      </c>
    </row>
    <row r="117" spans="1:8">
      <c r="A117" s="94">
        <v>7</v>
      </c>
      <c r="B117" s="114" t="s">
        <v>1048</v>
      </c>
      <c r="C117" s="115">
        <v>1</v>
      </c>
      <c r="D117" s="78">
        <v>17096.9912</v>
      </c>
      <c r="E117" s="78">
        <f t="shared" si="11"/>
        <v>17096.9912</v>
      </c>
      <c r="F117" s="78">
        <f t="shared" si="12"/>
        <v>19524.7639504</v>
      </c>
      <c r="G117" s="97" t="s">
        <v>1047</v>
      </c>
    </row>
    <row r="118" spans="1:8">
      <c r="A118" s="94">
        <v>8</v>
      </c>
      <c r="B118" s="114" t="s">
        <v>1043</v>
      </c>
      <c r="C118" s="115">
        <v>1</v>
      </c>
      <c r="D118" s="78">
        <v>7495.92515</v>
      </c>
      <c r="E118" s="78">
        <f t="shared" si="11"/>
        <v>7495.92515</v>
      </c>
      <c r="F118" s="78">
        <f t="shared" si="12"/>
        <v>8560.3465212999999</v>
      </c>
      <c r="G118" s="97" t="s">
        <v>1044</v>
      </c>
    </row>
    <row r="119" spans="1:8">
      <c r="A119" s="94">
        <v>9</v>
      </c>
      <c r="B119" s="114" t="s">
        <v>1045</v>
      </c>
      <c r="C119" s="115">
        <v>1</v>
      </c>
      <c r="D119" s="78">
        <v>6633.3693800000001</v>
      </c>
      <c r="E119" s="78">
        <f t="shared" si="11"/>
        <v>6633.3693800000001</v>
      </c>
      <c r="F119" s="78">
        <f t="shared" si="12"/>
        <v>7575.307831959999</v>
      </c>
      <c r="G119" s="97" t="s">
        <v>1046</v>
      </c>
    </row>
    <row r="120" spans="1:8" ht="15">
      <c r="A120" s="93"/>
      <c r="B120" s="80" t="s">
        <v>861</v>
      </c>
      <c r="C120" s="81"/>
      <c r="D120" s="82" t="s">
        <v>228</v>
      </c>
      <c r="E120" s="83">
        <f>SUM(E121:E125)</f>
        <v>83482.354999999981</v>
      </c>
      <c r="F120" s="83">
        <f>SUM(F121:F125)</f>
        <v>95336.849409999995</v>
      </c>
      <c r="G120" s="96"/>
      <c r="H120" s="99" t="s">
        <v>545</v>
      </c>
    </row>
    <row r="121" spans="1:8">
      <c r="A121" s="94">
        <v>1</v>
      </c>
      <c r="B121" s="114" t="s">
        <v>862</v>
      </c>
      <c r="C121" s="115">
        <v>1</v>
      </c>
      <c r="D121" s="78">
        <v>61950.26</v>
      </c>
      <c r="E121" s="78">
        <f>(C121*D121)</f>
        <v>61950.26</v>
      </c>
      <c r="F121" s="78">
        <f>(E121*1.142)</f>
        <v>70747.196920000002</v>
      </c>
      <c r="G121" s="97" t="s">
        <v>863</v>
      </c>
    </row>
    <row r="122" spans="1:8">
      <c r="A122" s="94">
        <v>2</v>
      </c>
      <c r="B122" s="114" t="s">
        <v>860</v>
      </c>
      <c r="C122" s="115">
        <v>1</v>
      </c>
      <c r="D122" s="78">
        <v>5592.8149999999996</v>
      </c>
      <c r="E122" s="78">
        <f t="shared" ref="E122" si="13">(C122*D122)</f>
        <v>5592.8149999999996</v>
      </c>
      <c r="F122" s="78">
        <f t="shared" ref="F122" si="14">(E122*1.142)</f>
        <v>6386.9947299999994</v>
      </c>
      <c r="G122" s="97" t="s">
        <v>666</v>
      </c>
    </row>
    <row r="123" spans="1:8">
      <c r="A123" s="94">
        <v>3</v>
      </c>
      <c r="B123" s="114" t="s">
        <v>864</v>
      </c>
      <c r="C123" s="115">
        <v>1</v>
      </c>
      <c r="D123" s="78">
        <v>12739.09</v>
      </c>
      <c r="E123" s="78">
        <f>(C123*D123)</f>
        <v>12739.09</v>
      </c>
      <c r="F123" s="78">
        <f>(E123*1.142)</f>
        <v>14548.040779999999</v>
      </c>
      <c r="G123" s="97" t="s">
        <v>865</v>
      </c>
    </row>
    <row r="124" spans="1:8">
      <c r="A124" s="94">
        <v>4</v>
      </c>
      <c r="B124" s="114" t="s">
        <v>866</v>
      </c>
      <c r="C124" s="115">
        <v>1</v>
      </c>
      <c r="D124" s="78">
        <v>1348.15</v>
      </c>
      <c r="E124" s="78">
        <f>(C124*D124)</f>
        <v>1348.15</v>
      </c>
      <c r="F124" s="78">
        <f>(E124*1.142)</f>
        <v>1539.5872999999999</v>
      </c>
      <c r="G124" s="97" t="s">
        <v>867</v>
      </c>
    </row>
    <row r="125" spans="1:8">
      <c r="A125" s="95">
        <v>5</v>
      </c>
      <c r="B125" s="116" t="s">
        <v>868</v>
      </c>
      <c r="C125" s="117">
        <v>1</v>
      </c>
      <c r="D125" s="87">
        <v>1852.04</v>
      </c>
      <c r="E125" s="87">
        <f>(C125*D125)</f>
        <v>1852.04</v>
      </c>
      <c r="F125" s="87">
        <f>(E125*1.142)</f>
        <v>2115.0296799999996</v>
      </c>
      <c r="G125" s="98" t="s">
        <v>869</v>
      </c>
    </row>
    <row r="126" spans="1:8" ht="15">
      <c r="A126" s="93"/>
      <c r="B126" s="80" t="s">
        <v>870</v>
      </c>
      <c r="C126" s="81"/>
      <c r="D126" s="82" t="s">
        <v>228</v>
      </c>
      <c r="E126" s="83">
        <f>SUM(E127:E133)</f>
        <v>212213.26059999998</v>
      </c>
      <c r="F126" s="83">
        <f>SUM(F127:F133)</f>
        <v>242347.54360519999</v>
      </c>
      <c r="G126" s="96"/>
      <c r="H126" s="99" t="s">
        <v>545</v>
      </c>
    </row>
    <row r="127" spans="1:8">
      <c r="A127" s="94">
        <v>1</v>
      </c>
      <c r="B127" s="114" t="s">
        <v>858</v>
      </c>
      <c r="C127" s="115">
        <v>1</v>
      </c>
      <c r="D127" s="78">
        <v>141309.62</v>
      </c>
      <c r="E127" s="78">
        <f t="shared" ref="E127:E133" si="15">(C127*D127)</f>
        <v>141309.62</v>
      </c>
      <c r="F127" s="78">
        <f t="shared" ref="F127:F133" si="16">(E127*1.142)</f>
        <v>161375.58603999999</v>
      </c>
      <c r="G127" s="97" t="s">
        <v>859</v>
      </c>
    </row>
    <row r="128" spans="1:8">
      <c r="A128" s="94">
        <v>2</v>
      </c>
      <c r="B128" s="114" t="s">
        <v>871</v>
      </c>
      <c r="C128" s="115">
        <v>1</v>
      </c>
      <c r="D128" s="78">
        <v>4232.3999999999996</v>
      </c>
      <c r="E128" s="78">
        <f t="shared" si="15"/>
        <v>4232.3999999999996</v>
      </c>
      <c r="F128" s="78">
        <f t="shared" si="16"/>
        <v>4833.4007999999994</v>
      </c>
      <c r="G128" s="97" t="s">
        <v>872</v>
      </c>
    </row>
    <row r="129" spans="1:8">
      <c r="A129" s="94">
        <v>3</v>
      </c>
      <c r="B129" s="114" t="s">
        <v>853</v>
      </c>
      <c r="C129" s="115">
        <v>1</v>
      </c>
      <c r="D129" s="78">
        <v>21980.54</v>
      </c>
      <c r="E129" s="78">
        <f t="shared" si="15"/>
        <v>21980.54</v>
      </c>
      <c r="F129" s="78">
        <f t="shared" si="16"/>
        <v>25101.776679999999</v>
      </c>
      <c r="G129" s="97" t="s">
        <v>854</v>
      </c>
    </row>
    <row r="130" spans="1:8">
      <c r="A130" s="94">
        <v>4</v>
      </c>
      <c r="B130" s="114" t="s">
        <v>851</v>
      </c>
      <c r="C130" s="115">
        <v>1</v>
      </c>
      <c r="D130" s="78">
        <v>2270.12</v>
      </c>
      <c r="E130" s="78">
        <f t="shared" si="15"/>
        <v>2270.12</v>
      </c>
      <c r="F130" s="78">
        <f t="shared" si="16"/>
        <v>2592.4770399999998</v>
      </c>
      <c r="G130" s="97" t="s">
        <v>852</v>
      </c>
    </row>
    <row r="131" spans="1:8">
      <c r="A131" s="94">
        <v>5</v>
      </c>
      <c r="B131" s="114" t="s">
        <v>582</v>
      </c>
      <c r="C131" s="115">
        <v>1</v>
      </c>
      <c r="D131" s="78">
        <v>4285.4399999999996</v>
      </c>
      <c r="E131" s="78">
        <f t="shared" si="15"/>
        <v>4285.4399999999996</v>
      </c>
      <c r="F131" s="78">
        <f t="shared" si="16"/>
        <v>4893.9724799999995</v>
      </c>
      <c r="G131" s="97" t="s">
        <v>583</v>
      </c>
    </row>
    <row r="132" spans="1:8">
      <c r="A132" s="94">
        <v>6</v>
      </c>
      <c r="B132" s="114" t="s">
        <v>1048</v>
      </c>
      <c r="C132" s="115">
        <v>1</v>
      </c>
      <c r="D132" s="78">
        <v>17096.9912</v>
      </c>
      <c r="E132" s="78">
        <f t="shared" si="15"/>
        <v>17096.9912</v>
      </c>
      <c r="F132" s="78">
        <f t="shared" si="16"/>
        <v>19524.7639504</v>
      </c>
      <c r="G132" s="97" t="s">
        <v>1047</v>
      </c>
    </row>
    <row r="133" spans="1:8">
      <c r="A133" s="94">
        <v>7</v>
      </c>
      <c r="B133" s="114" t="s">
        <v>1049</v>
      </c>
      <c r="C133" s="115">
        <v>1</v>
      </c>
      <c r="D133" s="78">
        <v>21038.149399999998</v>
      </c>
      <c r="E133" s="78">
        <f t="shared" si="15"/>
        <v>21038.149399999998</v>
      </c>
      <c r="F133" s="78">
        <f t="shared" si="16"/>
        <v>24025.566614799995</v>
      </c>
      <c r="G133" s="97" t="s">
        <v>1050</v>
      </c>
    </row>
    <row r="134" spans="1:8" ht="15">
      <c r="A134" s="93"/>
      <c r="B134" s="80" t="s">
        <v>873</v>
      </c>
      <c r="C134" s="81"/>
      <c r="D134" s="82" t="s">
        <v>228</v>
      </c>
      <c r="E134" s="83">
        <f>SUM(E135:E143)</f>
        <v>228357.34072999997</v>
      </c>
      <c r="F134" s="83">
        <f>SUM(F135:F143)</f>
        <v>260784.08311366002</v>
      </c>
      <c r="G134" s="96"/>
      <c r="H134" s="99" t="s">
        <v>545</v>
      </c>
    </row>
    <row r="135" spans="1:8">
      <c r="A135" s="94">
        <v>1</v>
      </c>
      <c r="B135" s="114" t="s">
        <v>858</v>
      </c>
      <c r="C135" s="115">
        <v>1</v>
      </c>
      <c r="D135" s="78">
        <v>141309.62</v>
      </c>
      <c r="E135" s="78">
        <f t="shared" ref="E135:E143" si="17">(C135*D135)</f>
        <v>141309.62</v>
      </c>
      <c r="F135" s="78">
        <f t="shared" ref="F135:F143" si="18">(E135*1.142)</f>
        <v>161375.58603999999</v>
      </c>
      <c r="G135" s="97" t="s">
        <v>859</v>
      </c>
    </row>
    <row r="136" spans="1:8">
      <c r="A136" s="94">
        <v>2</v>
      </c>
      <c r="B136" s="114" t="s">
        <v>860</v>
      </c>
      <c r="C136" s="115">
        <v>1</v>
      </c>
      <c r="D136" s="78">
        <v>5592.8149999999996</v>
      </c>
      <c r="E136" s="78">
        <f t="shared" si="17"/>
        <v>5592.8149999999996</v>
      </c>
      <c r="F136" s="78">
        <f t="shared" si="18"/>
        <v>6386.9947299999994</v>
      </c>
      <c r="G136" s="97" t="s">
        <v>666</v>
      </c>
    </row>
    <row r="137" spans="1:8">
      <c r="A137" s="94">
        <v>3</v>
      </c>
      <c r="B137" s="114" t="s">
        <v>602</v>
      </c>
      <c r="C137" s="115">
        <v>1</v>
      </c>
      <c r="D137" s="78">
        <v>21692.52</v>
      </c>
      <c r="E137" s="78">
        <f t="shared" si="17"/>
        <v>21692.52</v>
      </c>
      <c r="F137" s="78">
        <f t="shared" si="18"/>
        <v>24772.857839999997</v>
      </c>
      <c r="G137" s="97" t="s">
        <v>603</v>
      </c>
    </row>
    <row r="138" spans="1:8">
      <c r="A138" s="94">
        <v>4</v>
      </c>
      <c r="B138" s="114" t="s">
        <v>853</v>
      </c>
      <c r="C138" s="115">
        <v>1</v>
      </c>
      <c r="D138" s="78">
        <v>21980.54</v>
      </c>
      <c r="E138" s="78">
        <f t="shared" si="17"/>
        <v>21980.54</v>
      </c>
      <c r="F138" s="78">
        <f t="shared" si="18"/>
        <v>25101.776679999999</v>
      </c>
      <c r="G138" s="97" t="s">
        <v>854</v>
      </c>
    </row>
    <row r="139" spans="1:8">
      <c r="A139" s="94">
        <v>5</v>
      </c>
      <c r="B139" s="114" t="s">
        <v>851</v>
      </c>
      <c r="C139" s="115">
        <v>1</v>
      </c>
      <c r="D139" s="78">
        <v>2270.12</v>
      </c>
      <c r="E139" s="78">
        <f t="shared" si="17"/>
        <v>2270.12</v>
      </c>
      <c r="F139" s="78">
        <f t="shared" si="18"/>
        <v>2592.4770399999998</v>
      </c>
      <c r="G139" s="97" t="s">
        <v>852</v>
      </c>
    </row>
    <row r="140" spans="1:8">
      <c r="A140" s="94">
        <v>6</v>
      </c>
      <c r="B140" s="114" t="s">
        <v>582</v>
      </c>
      <c r="C140" s="115">
        <v>1</v>
      </c>
      <c r="D140" s="78">
        <v>4285.4399999999996</v>
      </c>
      <c r="E140" s="78">
        <f t="shared" si="17"/>
        <v>4285.4399999999996</v>
      </c>
      <c r="F140" s="78">
        <f t="shared" si="18"/>
        <v>4893.9724799999995</v>
      </c>
      <c r="G140" s="97" t="s">
        <v>583</v>
      </c>
    </row>
    <row r="141" spans="1:8">
      <c r="A141" s="94">
        <v>7</v>
      </c>
      <c r="B141" s="114" t="s">
        <v>1048</v>
      </c>
      <c r="C141" s="115">
        <v>1</v>
      </c>
      <c r="D141" s="78">
        <v>17096.9912</v>
      </c>
      <c r="E141" s="78">
        <f t="shared" si="17"/>
        <v>17096.9912</v>
      </c>
      <c r="F141" s="78">
        <f t="shared" si="18"/>
        <v>19524.7639504</v>
      </c>
      <c r="G141" s="97" t="s">
        <v>1047</v>
      </c>
    </row>
    <row r="142" spans="1:8">
      <c r="A142" s="94">
        <v>8</v>
      </c>
      <c r="B142" s="114" t="s">
        <v>1043</v>
      </c>
      <c r="C142" s="115">
        <v>1</v>
      </c>
      <c r="D142" s="78">
        <v>7495.92515</v>
      </c>
      <c r="E142" s="78">
        <f t="shared" si="17"/>
        <v>7495.92515</v>
      </c>
      <c r="F142" s="78">
        <f t="shared" si="18"/>
        <v>8560.3465212999999</v>
      </c>
      <c r="G142" s="97" t="s">
        <v>1044</v>
      </c>
    </row>
    <row r="143" spans="1:8">
      <c r="A143" s="94">
        <v>9</v>
      </c>
      <c r="B143" s="114" t="s">
        <v>1045</v>
      </c>
      <c r="C143" s="115">
        <v>1</v>
      </c>
      <c r="D143" s="78">
        <v>6633.3693800000001</v>
      </c>
      <c r="E143" s="78">
        <f t="shared" si="17"/>
        <v>6633.3693800000001</v>
      </c>
      <c r="F143" s="78">
        <f t="shared" si="18"/>
        <v>7575.307831959999</v>
      </c>
      <c r="G143" s="97" t="s">
        <v>1046</v>
      </c>
    </row>
    <row r="144" spans="1:8" ht="15">
      <c r="A144" s="93"/>
      <c r="B144" s="80" t="s">
        <v>874</v>
      </c>
      <c r="C144" s="81"/>
      <c r="D144" s="82" t="s">
        <v>228</v>
      </c>
      <c r="E144" s="83">
        <f>SUM(E145:E154)</f>
        <v>164714.02780000001</v>
      </c>
      <c r="F144" s="83">
        <f>SUM(F145:F154)</f>
        <v>188103.41974759998</v>
      </c>
      <c r="G144" s="96"/>
      <c r="H144" s="99" t="s">
        <v>545</v>
      </c>
    </row>
    <row r="145" spans="1:7">
      <c r="A145" s="94">
        <v>1</v>
      </c>
      <c r="B145" s="114" t="s">
        <v>578</v>
      </c>
      <c r="C145" s="115">
        <v>1</v>
      </c>
      <c r="D145" s="78">
        <v>91499.33</v>
      </c>
      <c r="E145" s="78">
        <f t="shared" ref="E145:E154" si="19">(C145*D145)</f>
        <v>91499.33</v>
      </c>
      <c r="F145" s="78">
        <f t="shared" ref="F145:F154" si="20">(E145*1.142)</f>
        <v>104492.23486</v>
      </c>
      <c r="G145" s="97" t="s">
        <v>579</v>
      </c>
    </row>
    <row r="146" spans="1:7">
      <c r="A146" s="94">
        <v>2</v>
      </c>
      <c r="B146" s="114" t="s">
        <v>580</v>
      </c>
      <c r="C146" s="115">
        <v>1</v>
      </c>
      <c r="D146" s="78">
        <v>395.48</v>
      </c>
      <c r="E146" s="78">
        <f t="shared" si="19"/>
        <v>395.48</v>
      </c>
      <c r="F146" s="78">
        <f t="shared" si="20"/>
        <v>451.63815999999997</v>
      </c>
      <c r="G146" s="97" t="s">
        <v>581</v>
      </c>
    </row>
    <row r="147" spans="1:7">
      <c r="A147" s="94">
        <v>3</v>
      </c>
      <c r="B147" s="114" t="s">
        <v>582</v>
      </c>
      <c r="C147" s="115">
        <v>1</v>
      </c>
      <c r="D147" s="78">
        <v>4285.4399999999996</v>
      </c>
      <c r="E147" s="78">
        <f t="shared" si="19"/>
        <v>4285.4399999999996</v>
      </c>
      <c r="F147" s="78">
        <f t="shared" si="20"/>
        <v>4893.9724799999995</v>
      </c>
      <c r="G147" s="97" t="s">
        <v>583</v>
      </c>
    </row>
    <row r="148" spans="1:7">
      <c r="A148" s="94">
        <v>4</v>
      </c>
      <c r="B148" s="114" t="s">
        <v>584</v>
      </c>
      <c r="C148" s="115">
        <v>1</v>
      </c>
      <c r="D148" s="78">
        <v>1080.74</v>
      </c>
      <c r="E148" s="78">
        <f t="shared" si="19"/>
        <v>1080.74</v>
      </c>
      <c r="F148" s="78">
        <f t="shared" si="20"/>
        <v>1234.20508</v>
      </c>
      <c r="G148" s="97" t="s">
        <v>585</v>
      </c>
    </row>
    <row r="149" spans="1:7">
      <c r="A149" s="94">
        <v>5</v>
      </c>
      <c r="B149" s="114" t="s">
        <v>988</v>
      </c>
      <c r="C149" s="115">
        <v>1</v>
      </c>
      <c r="D149" s="78">
        <v>30329.377100000002</v>
      </c>
      <c r="E149" s="78">
        <f t="shared" si="19"/>
        <v>30329.377100000002</v>
      </c>
      <c r="F149" s="78">
        <f t="shared" si="20"/>
        <v>34636.148648199996</v>
      </c>
      <c r="G149" s="97" t="s">
        <v>989</v>
      </c>
    </row>
    <row r="150" spans="1:7">
      <c r="A150" s="94">
        <v>6</v>
      </c>
      <c r="B150" s="114" t="s">
        <v>851</v>
      </c>
      <c r="C150" s="115">
        <v>1</v>
      </c>
      <c r="D150" s="78">
        <v>2270.12</v>
      </c>
      <c r="E150" s="78">
        <f t="shared" si="19"/>
        <v>2270.12</v>
      </c>
      <c r="F150" s="78">
        <f t="shared" si="20"/>
        <v>2592.4770399999998</v>
      </c>
      <c r="G150" s="97" t="s">
        <v>852</v>
      </c>
    </row>
    <row r="151" spans="1:7">
      <c r="A151" s="94">
        <v>7</v>
      </c>
      <c r="B151" s="114" t="s">
        <v>853</v>
      </c>
      <c r="C151" s="115">
        <v>1</v>
      </c>
      <c r="D151" s="78">
        <v>21980.54</v>
      </c>
      <c r="E151" s="78">
        <f t="shared" si="19"/>
        <v>21980.54</v>
      </c>
      <c r="F151" s="78">
        <f t="shared" si="20"/>
        <v>25101.776679999999</v>
      </c>
      <c r="G151" s="97" t="s">
        <v>854</v>
      </c>
    </row>
    <row r="152" spans="1:7">
      <c r="A152" s="94">
        <v>8</v>
      </c>
      <c r="B152" s="114" t="s">
        <v>1041</v>
      </c>
      <c r="C152" s="115">
        <v>1</v>
      </c>
      <c r="D152" s="78">
        <v>1811.0407</v>
      </c>
      <c r="E152" s="78">
        <f t="shared" si="19"/>
        <v>1811.0407</v>
      </c>
      <c r="F152" s="78">
        <f t="shared" si="20"/>
        <v>2068.2084793999998</v>
      </c>
      <c r="G152" s="97" t="s">
        <v>1042</v>
      </c>
    </row>
    <row r="153" spans="1:7">
      <c r="A153" s="94">
        <v>9</v>
      </c>
      <c r="B153" s="114" t="s">
        <v>592</v>
      </c>
      <c r="C153" s="115">
        <v>1</v>
      </c>
      <c r="D153" s="78">
        <v>7004.55</v>
      </c>
      <c r="E153" s="78">
        <f t="shared" si="19"/>
        <v>7004.55</v>
      </c>
      <c r="F153" s="78">
        <f t="shared" si="20"/>
        <v>7999.1960999999992</v>
      </c>
      <c r="G153" s="97" t="s">
        <v>676</v>
      </c>
    </row>
    <row r="154" spans="1:7">
      <c r="A154" s="95">
        <v>10</v>
      </c>
      <c r="B154" s="116" t="s">
        <v>594</v>
      </c>
      <c r="C154" s="117">
        <v>1</v>
      </c>
      <c r="D154" s="87">
        <v>4057.41</v>
      </c>
      <c r="E154" s="87">
        <f t="shared" si="19"/>
        <v>4057.41</v>
      </c>
      <c r="F154" s="87">
        <f t="shared" si="20"/>
        <v>4633.5622199999998</v>
      </c>
      <c r="G154" s="98" t="s">
        <v>595</v>
      </c>
    </row>
  </sheetData>
  <autoFilter ref="A9:I154"/>
  <hyperlinks>
    <hyperlink ref="H51" location="A10" display="A10"/>
    <hyperlink ref="H65" location="A10" display="A10"/>
    <hyperlink ref="H69" location="A10" display="A10"/>
    <hyperlink ref="H74" location="A10" display="A10"/>
    <hyperlink ref="H92" location="A10" display="A10"/>
    <hyperlink ref="H102" location="A10" display="A10"/>
    <hyperlink ref="H110" location="A10" display="A10"/>
    <hyperlink ref="H120" location="A10" display="A10"/>
    <hyperlink ref="H126" location="A10" display="A10"/>
    <hyperlink ref="H134" location="A10" display="A10"/>
    <hyperlink ref="H144" location="A10" display="A10"/>
    <hyperlink ref="B12" location="'SCQF344-FLI'!B119" display="'SCQF344-FLI'!B119"/>
    <hyperlink ref="B13" location="'SCQF344-FLI'!B301" display="'SCQF344-FLI'!B301"/>
    <hyperlink ref="B14" location="'SCQF344-FLI'!B238" display="'SCQF344-FLI'!B238"/>
    <hyperlink ref="B15" location="'SCQF344-FLI'!B254" display="'SCQF344-FLI'!B254"/>
    <hyperlink ref="B16" location="'SCQF344-FLI'!B285" display="'SCQF344-FLI'!B285"/>
    <hyperlink ref="B17" location="'SCQF344-FLI'!B582" display="'SCQF344-FLI'!B582"/>
    <hyperlink ref="B18" location="'SCQF344-FLI'!B498" display="'SCQF344-FLI'!B498"/>
    <hyperlink ref="B19" location="'SCQF344-FLI'!B510" display="'SCQF344-FLI'!B510"/>
    <hyperlink ref="B20" location="'SCQF344-FLI'!B533" display="'SCQF344-FLI'!B533"/>
    <hyperlink ref="B21" location="'SCQF344-FLI'!B819" display="'SCQF344-FLI'!B819"/>
    <hyperlink ref="B22" location="'SCQF344-FLI'!B607" display="'SCQF344-FLI'!B607"/>
    <hyperlink ref="B23" location="'SCQF344-FLI'!B627" display="'SCQF344-FLI'!B627"/>
    <hyperlink ref="B24" location="'SCQF344-FLI'!B658" display="'SCQF344-FLI'!B658"/>
    <hyperlink ref="B25" location="'SCQF344-FLI'!B689" display="'SCQF344-FLI'!B689"/>
    <hyperlink ref="B26" location="'SCQF344-FLI'!B720" display="'SCQF344-FLI'!B720"/>
    <hyperlink ref="B27" location="'SCQF344-FLI'!B753" display="'SCQF344-FLI'!B753"/>
    <hyperlink ref="B28" location="'SCQF344-FLI'!B786" display="'SCQF344-FLI'!B786"/>
    <hyperlink ref="B29" location="'SCQF344-FLI'!B840" display="'SCQF344-FLI'!B840"/>
    <hyperlink ref="B30" location="'SCQF344-FLI'!B862" display="'SCQF344-FLI'!B862"/>
    <hyperlink ref="B31" location="'SCQF344-FLI'!B895" display="'SCQF344-FLI'!B895"/>
    <hyperlink ref="B32" location="'SCQF344-FLI'!B929" display="'SCQF344-FLI'!B929"/>
    <hyperlink ref="B33" location="'SCQF344-FLI'!B963" display="'SCQF344-FLI'!B963"/>
    <hyperlink ref="B34" location="'SCQF344-FLI'!B997" display="'SCQF344-FLI'!B997"/>
    <hyperlink ref="B35" location="'SCQF344-FLI'!B1033" display="'SCQF344-FLI'!B1033"/>
    <hyperlink ref="B36" location="'SCQF344-FLI'!B1069" display="'SCQF344-FLI'!B1069"/>
    <hyperlink ref="B37" location="'SCQF344-FLI'!B1388" display="'SCQF344-FLI'!B1388"/>
    <hyperlink ref="B38" location="'SCQF344-FLI'!B1453" display="'SCQF344-FLI'!B1453"/>
    <hyperlink ref="B39" location="B97" display="B97"/>
    <hyperlink ref="B40" location="B108" display="B108"/>
    <hyperlink ref="B41" location="B118" display="B118"/>
    <hyperlink ref="B42" location="B127" display="B127"/>
    <hyperlink ref="B43" location="B146" display="B146"/>
    <hyperlink ref="B44" location="B152" display="B152"/>
    <hyperlink ref="B45" location="B161" display="B161"/>
    <hyperlink ref="B46" location="B172" display="B172"/>
    <hyperlink ref="B47" location="B51" display="B51"/>
    <hyperlink ref="B48" location="B88" display="B88"/>
    <hyperlink ref="B49" location="B92" display="B92"/>
    <hyperlink ref="G8" location="'SummaryReport'!A15" display="'SummaryReport'!A15"/>
  </hyperlinks>
  <pageMargins left="0.7" right="0.7" top="0.75" bottom="0.75" header="0.3" footer="0.3"/>
  <pageSetup paperSize="9" fitToHeight="100" orientation="landscape" horizontalDpi="200" verticalDpi="200" r:id="rId1"/>
  <headerFooter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showGridLines="0" zoomScaleNormal="100" zoomScaleSheetLayoutView="100" workbookViewId="0">
      <pane xSplit="8" ySplit="9" topLeftCell="I28" activePane="bottomRight" state="frozen"/>
      <selection pane="topRight" activeCell="J1" sqref="J1"/>
      <selection pane="bottomLeft" activeCell="A10" sqref="A10"/>
      <selection pane="bottomRight" activeCell="B35" sqref="A35:XFD35"/>
    </sheetView>
  </sheetViews>
  <sheetFormatPr defaultRowHeight="14.25"/>
  <cols>
    <col min="1" max="1" width="10.7109375" style="64" customWidth="1"/>
    <col min="2" max="2" width="60.7109375" style="39" customWidth="1"/>
    <col min="3" max="3" width="10.7109375" style="63" customWidth="1"/>
    <col min="4" max="5" width="10.7109375" style="56" customWidth="1"/>
    <col min="6" max="6" width="11.7109375" style="56" customWidth="1"/>
    <col min="7" max="7" width="10.7109375" style="2" customWidth="1"/>
    <col min="8" max="8" width="9.5703125" style="43" customWidth="1"/>
    <col min="9" max="16384" width="9.140625" style="1"/>
  </cols>
  <sheetData>
    <row r="1" spans="1:8" ht="40.5" customHeight="1">
      <c r="A1" s="50"/>
      <c r="B1" s="35"/>
      <c r="C1" s="57"/>
      <c r="D1" s="57"/>
      <c r="E1" s="57"/>
      <c r="F1" s="57" t="s">
        <v>13</v>
      </c>
      <c r="G1" s="6"/>
      <c r="H1" s="1"/>
    </row>
    <row r="2" spans="1:8" ht="14.25" customHeight="1">
      <c r="A2" s="51" t="s">
        <v>22</v>
      </c>
      <c r="B2" s="36"/>
      <c r="C2" s="58"/>
      <c r="D2" s="58"/>
      <c r="E2" s="65"/>
      <c r="F2" s="67" t="s">
        <v>1</v>
      </c>
      <c r="G2" s="4">
        <v>400087</v>
      </c>
      <c r="H2" s="1"/>
    </row>
    <row r="3" spans="1:8" ht="14.25" customHeight="1">
      <c r="A3" s="51" t="s">
        <v>0</v>
      </c>
      <c r="B3" s="36" t="s">
        <v>191</v>
      </c>
      <c r="C3" s="58"/>
      <c r="D3" s="58"/>
      <c r="E3" s="65"/>
      <c r="F3" s="67" t="s">
        <v>6</v>
      </c>
      <c r="G3" s="42" t="s">
        <v>195</v>
      </c>
      <c r="H3" s="1"/>
    </row>
    <row r="4" spans="1:8" ht="14.25" customHeight="1">
      <c r="A4" s="51" t="s">
        <v>2</v>
      </c>
      <c r="B4" s="36" t="s">
        <v>192</v>
      </c>
      <c r="C4" s="58"/>
      <c r="D4" s="58"/>
      <c r="E4" s="65"/>
      <c r="F4" s="67" t="s">
        <v>5</v>
      </c>
      <c r="G4" s="3">
        <v>43626</v>
      </c>
      <c r="H4" s="1"/>
    </row>
    <row r="5" spans="1:8" ht="14.25" customHeight="1">
      <c r="A5" s="51" t="s">
        <v>4</v>
      </c>
      <c r="B5" s="36" t="s">
        <v>193</v>
      </c>
      <c r="C5" s="58"/>
      <c r="D5" s="58"/>
      <c r="E5" s="65"/>
      <c r="F5" s="67" t="s">
        <v>3</v>
      </c>
      <c r="G5" s="4"/>
      <c r="H5" s="1"/>
    </row>
    <row r="6" spans="1:8" ht="14.25" customHeight="1">
      <c r="A6" s="52" t="s">
        <v>26</v>
      </c>
      <c r="B6" s="37" t="s">
        <v>194</v>
      </c>
      <c r="C6" s="59"/>
      <c r="D6" s="59"/>
      <c r="E6" s="66"/>
      <c r="F6" s="68" t="s">
        <v>7</v>
      </c>
      <c r="G6" s="5" t="s">
        <v>196</v>
      </c>
      <c r="H6" s="1"/>
    </row>
    <row r="7" spans="1:8" ht="14.25" customHeight="1">
      <c r="A7" s="53" t="s">
        <v>24</v>
      </c>
      <c r="B7" s="33"/>
      <c r="C7" s="60"/>
      <c r="D7" s="60"/>
      <c r="E7" s="60"/>
      <c r="F7" s="60"/>
      <c r="G7" s="27"/>
      <c r="H7" s="1"/>
    </row>
    <row r="8" spans="1:8" ht="15" customHeight="1">
      <c r="A8" s="54" t="s">
        <v>8</v>
      </c>
      <c r="B8" s="34"/>
      <c r="C8" s="61"/>
      <c r="D8" s="61"/>
      <c r="E8" s="61"/>
      <c r="F8" s="61"/>
      <c r="G8" s="113" t="s">
        <v>512</v>
      </c>
      <c r="H8" s="1"/>
    </row>
    <row r="9" spans="1:8">
      <c r="A9" s="55" t="s">
        <v>12</v>
      </c>
      <c r="B9" s="38" t="s">
        <v>9</v>
      </c>
      <c r="C9" s="62" t="s">
        <v>10</v>
      </c>
      <c r="D9" s="62" t="s">
        <v>11</v>
      </c>
      <c r="E9" s="62" t="s">
        <v>16</v>
      </c>
      <c r="F9" s="62" t="s">
        <v>20</v>
      </c>
      <c r="G9" s="7" t="s">
        <v>25</v>
      </c>
      <c r="H9" s="1"/>
    </row>
    <row r="10" spans="1:8">
      <c r="A10" s="75" t="s">
        <v>513</v>
      </c>
    </row>
    <row r="11" spans="1:8">
      <c r="A11" s="79"/>
      <c r="B11" s="80" t="s">
        <v>787</v>
      </c>
      <c r="C11" s="81"/>
      <c r="D11" s="82" t="s">
        <v>228</v>
      </c>
      <c r="E11" s="83">
        <f>SUM(E12:E24)</f>
        <v>1481102.4857200002</v>
      </c>
      <c r="F11" s="83">
        <f>SUM(F12:F24)</f>
        <v>1691419.0386922397</v>
      </c>
      <c r="G11" s="88"/>
    </row>
    <row r="12" spans="1:8">
      <c r="A12" s="76">
        <v>1</v>
      </c>
      <c r="B12" s="101" t="s">
        <v>751</v>
      </c>
      <c r="C12" s="77">
        <v>7</v>
      </c>
      <c r="D12" s="78">
        <f>'SCQF344-FLI'!E572</f>
        <v>80606.680530000012</v>
      </c>
      <c r="E12" s="78">
        <f t="shared" ref="E12:E24" si="0">(C12*D12)</f>
        <v>564246.76371000009</v>
      </c>
      <c r="F12" s="78">
        <f>PRODUCT(C12,'SCQF344-FLI'!F572)</f>
        <v>644369.80415681994</v>
      </c>
      <c r="G12" s="89"/>
    </row>
    <row r="13" spans="1:8">
      <c r="A13" s="76">
        <v>2</v>
      </c>
      <c r="B13" s="101" t="s">
        <v>788</v>
      </c>
      <c r="C13" s="77">
        <v>1</v>
      </c>
      <c r="D13" s="78">
        <f>'SCQF344-FLI'!E1137</f>
        <v>62710.239999999991</v>
      </c>
      <c r="E13" s="78">
        <f t="shared" si="0"/>
        <v>62710.239999999991</v>
      </c>
      <c r="F13" s="78">
        <f>PRODUCT(C13,'SCQF344-FLI'!F1137)</f>
        <v>71615.094079999995</v>
      </c>
      <c r="G13" s="89"/>
    </row>
    <row r="14" spans="1:8">
      <c r="A14" s="76">
        <v>3</v>
      </c>
      <c r="B14" s="101" t="s">
        <v>789</v>
      </c>
      <c r="C14" s="77">
        <v>1</v>
      </c>
      <c r="D14" s="78">
        <f>'SCQF344-FLI'!E1163</f>
        <v>36898.049999999996</v>
      </c>
      <c r="E14" s="78">
        <f t="shared" si="0"/>
        <v>36898.049999999996</v>
      </c>
      <c r="F14" s="78">
        <f>PRODUCT(C14,'SCQF344-FLI'!F1163)</f>
        <v>42137.573099999994</v>
      </c>
      <c r="G14" s="89"/>
    </row>
    <row r="15" spans="1:8">
      <c r="A15" s="76">
        <v>4</v>
      </c>
      <c r="B15" s="101" t="s">
        <v>790</v>
      </c>
      <c r="C15" s="77">
        <v>1</v>
      </c>
      <c r="D15" s="78">
        <f>'SCQF344-FLI'!E1182</f>
        <v>62710.239999999991</v>
      </c>
      <c r="E15" s="78">
        <f t="shared" si="0"/>
        <v>62710.239999999991</v>
      </c>
      <c r="F15" s="78">
        <f>PRODUCT(C15,'SCQF344-FLI'!F1182)</f>
        <v>71615.094079999995</v>
      </c>
      <c r="G15" s="89"/>
    </row>
    <row r="16" spans="1:8">
      <c r="A16" s="76">
        <v>5</v>
      </c>
      <c r="B16" s="101" t="s">
        <v>752</v>
      </c>
      <c r="C16" s="77">
        <v>1</v>
      </c>
      <c r="D16" s="78">
        <f>'SCQF344-FLI'!E1208</f>
        <v>8600.2573300000004</v>
      </c>
      <c r="E16" s="78">
        <f t="shared" si="0"/>
        <v>8600.2573300000004</v>
      </c>
      <c r="F16" s="78">
        <f>PRODUCT(C16,'SCQF344-FLI'!F1208)</f>
        <v>9821.4938708600002</v>
      </c>
      <c r="G16" s="89"/>
    </row>
    <row r="17" spans="1:8">
      <c r="A17" s="76">
        <v>6</v>
      </c>
      <c r="B17" s="101" t="s">
        <v>753</v>
      </c>
      <c r="C17" s="77">
        <v>1</v>
      </c>
      <c r="D17" s="78">
        <f>'SCQF344-FLI'!E1295</f>
        <v>28952.343030000004</v>
      </c>
      <c r="E17" s="78">
        <f t="shared" si="0"/>
        <v>28952.343030000004</v>
      </c>
      <c r="F17" s="78">
        <f>PRODUCT(C17,'SCQF344-FLI'!F1295)</f>
        <v>33063.575740259992</v>
      </c>
      <c r="G17" s="89"/>
    </row>
    <row r="18" spans="1:8">
      <c r="A18" s="76">
        <v>7</v>
      </c>
      <c r="B18" s="101" t="s">
        <v>754</v>
      </c>
      <c r="C18" s="77">
        <v>1</v>
      </c>
      <c r="D18" s="78">
        <f>'SCQF344-FLI'!E1308</f>
        <v>20675.063029999998</v>
      </c>
      <c r="E18" s="78">
        <f t="shared" si="0"/>
        <v>20675.063029999998</v>
      </c>
      <c r="F18" s="78">
        <f>PRODUCT(C18,'SCQF344-FLI'!F1308)</f>
        <v>23610.921980259998</v>
      </c>
      <c r="G18" s="89"/>
    </row>
    <row r="19" spans="1:8">
      <c r="A19" s="76">
        <v>8</v>
      </c>
      <c r="B19" s="101" t="s">
        <v>758</v>
      </c>
      <c r="C19" s="77">
        <v>1</v>
      </c>
      <c r="D19" s="78">
        <f>'SCQF344-FLI'!E1409</f>
        <v>45780.783029999999</v>
      </c>
      <c r="E19" s="78">
        <f t="shared" si="0"/>
        <v>45780.783029999999</v>
      </c>
      <c r="F19" s="78">
        <f>PRODUCT(C19,'SCQF344-FLI'!F1409)</f>
        <v>52281.654220259989</v>
      </c>
      <c r="G19" s="89"/>
    </row>
    <row r="20" spans="1:8">
      <c r="A20" s="76">
        <v>9</v>
      </c>
      <c r="B20" s="101" t="s">
        <v>759</v>
      </c>
      <c r="C20" s="77">
        <v>1</v>
      </c>
      <c r="D20" s="78">
        <f>E42</f>
        <v>146275.05818999998</v>
      </c>
      <c r="E20" s="78">
        <f t="shared" si="0"/>
        <v>146275.05818999998</v>
      </c>
      <c r="F20" s="78">
        <f>PRODUCT(C20,F42)</f>
        <v>167046.11645297997</v>
      </c>
      <c r="G20" s="89"/>
    </row>
    <row r="21" spans="1:8">
      <c r="A21" s="76">
        <v>10</v>
      </c>
      <c r="B21" s="101" t="s">
        <v>791</v>
      </c>
      <c r="C21" s="77">
        <v>2</v>
      </c>
      <c r="D21" s="78">
        <f>E59</f>
        <v>131412.42819000001</v>
      </c>
      <c r="E21" s="78">
        <f t="shared" si="0"/>
        <v>262824.85638000001</v>
      </c>
      <c r="F21" s="78">
        <f>PRODUCT(C21,F59)</f>
        <v>300145.98598595994</v>
      </c>
      <c r="G21" s="89"/>
    </row>
    <row r="22" spans="1:8">
      <c r="A22" s="76">
        <v>11</v>
      </c>
      <c r="B22" s="101" t="s">
        <v>792</v>
      </c>
      <c r="C22" s="77">
        <v>1</v>
      </c>
      <c r="D22" s="78">
        <f>E69</f>
        <v>138416.97818999999</v>
      </c>
      <c r="E22" s="78">
        <f t="shared" si="0"/>
        <v>138416.97818999999</v>
      </c>
      <c r="F22" s="78">
        <f>PRODUCT(C22,F69)</f>
        <v>158072.18909297997</v>
      </c>
      <c r="G22" s="89"/>
    </row>
    <row r="23" spans="1:8">
      <c r="A23" s="76">
        <v>12</v>
      </c>
      <c r="B23" s="101" t="s">
        <v>793</v>
      </c>
      <c r="C23" s="77">
        <v>1</v>
      </c>
      <c r="D23" s="78">
        <f>E26</f>
        <v>60165.462830000004</v>
      </c>
      <c r="E23" s="78">
        <f t="shared" si="0"/>
        <v>60165.462830000004</v>
      </c>
      <c r="F23" s="78">
        <f>PRODUCT(C23,F26)</f>
        <v>68708.958551860007</v>
      </c>
      <c r="G23" s="89"/>
    </row>
    <row r="24" spans="1:8">
      <c r="A24" s="85">
        <v>13</v>
      </c>
      <c r="B24" s="102" t="s">
        <v>794</v>
      </c>
      <c r="C24" s="86">
        <v>1</v>
      </c>
      <c r="D24" s="87">
        <f>E37</f>
        <v>42846.39</v>
      </c>
      <c r="E24" s="87">
        <f t="shared" si="0"/>
        <v>42846.39</v>
      </c>
      <c r="F24" s="87">
        <f>PRODUCT(C24,F37)</f>
        <v>48930.577380000002</v>
      </c>
      <c r="G24" s="90"/>
    </row>
    <row r="25" spans="1:8">
      <c r="A25" s="75" t="s">
        <v>543</v>
      </c>
    </row>
    <row r="26" spans="1:8">
      <c r="A26" s="93"/>
      <c r="B26" s="80" t="s">
        <v>795</v>
      </c>
      <c r="C26" s="81"/>
      <c r="D26" s="82" t="s">
        <v>228</v>
      </c>
      <c r="E26" s="83">
        <f>SUM(E27:E36)</f>
        <v>60165.462830000004</v>
      </c>
      <c r="F26" s="83">
        <f>SUM(F27:F36)</f>
        <v>68708.958551860007</v>
      </c>
      <c r="G26" s="96"/>
      <c r="H26" s="100" t="s">
        <v>545</v>
      </c>
    </row>
    <row r="27" spans="1:8">
      <c r="A27" s="94">
        <v>1</v>
      </c>
      <c r="B27" s="114" t="s">
        <v>765</v>
      </c>
      <c r="C27" s="115">
        <v>1</v>
      </c>
      <c r="D27" s="78">
        <v>627.46</v>
      </c>
      <c r="E27" s="78">
        <f t="shared" ref="E27:E36" si="1">(C27*D27)</f>
        <v>627.46</v>
      </c>
      <c r="F27" s="78">
        <f t="shared" ref="F27:F36" si="2">(E27*1.142)</f>
        <v>716.55931999999996</v>
      </c>
      <c r="G27" s="97" t="s">
        <v>766</v>
      </c>
    </row>
    <row r="28" spans="1:8">
      <c r="A28" s="94">
        <v>2</v>
      </c>
      <c r="B28" s="114" t="s">
        <v>767</v>
      </c>
      <c r="C28" s="115">
        <v>1</v>
      </c>
      <c r="D28" s="78">
        <v>882.41</v>
      </c>
      <c r="E28" s="78">
        <f t="shared" si="1"/>
        <v>882.41</v>
      </c>
      <c r="F28" s="78">
        <f t="shared" si="2"/>
        <v>1007.7122199999999</v>
      </c>
      <c r="G28" s="97" t="s">
        <v>768</v>
      </c>
    </row>
    <row r="29" spans="1:8">
      <c r="A29" s="94">
        <v>3</v>
      </c>
      <c r="B29" s="114" t="s">
        <v>769</v>
      </c>
      <c r="C29" s="115">
        <v>1</v>
      </c>
      <c r="D29" s="78">
        <v>810.88</v>
      </c>
      <c r="E29" s="78">
        <f t="shared" si="1"/>
        <v>810.88</v>
      </c>
      <c r="F29" s="78">
        <f t="shared" si="2"/>
        <v>926.02495999999996</v>
      </c>
      <c r="G29" s="97" t="s">
        <v>770</v>
      </c>
    </row>
    <row r="30" spans="1:8">
      <c r="A30" s="94">
        <v>4</v>
      </c>
      <c r="B30" s="120" t="s">
        <v>1010</v>
      </c>
      <c r="C30" s="121">
        <v>1</v>
      </c>
      <c r="D30" s="78">
        <v>5487.36</v>
      </c>
      <c r="E30" s="78">
        <f t="shared" si="1"/>
        <v>5487.36</v>
      </c>
      <c r="F30" s="78">
        <f t="shared" si="2"/>
        <v>6266.5651199999993</v>
      </c>
      <c r="G30" s="97"/>
    </row>
    <row r="31" spans="1:8">
      <c r="A31" s="94">
        <v>5</v>
      </c>
      <c r="B31" s="120" t="s">
        <v>1011</v>
      </c>
      <c r="C31" s="121">
        <v>4</v>
      </c>
      <c r="D31" s="78">
        <f>5*91*3</f>
        <v>1365</v>
      </c>
      <c r="E31" s="78">
        <f t="shared" si="1"/>
        <v>5460</v>
      </c>
      <c r="F31" s="78">
        <f t="shared" si="2"/>
        <v>6235.32</v>
      </c>
      <c r="G31" s="97"/>
      <c r="H31" s="43" t="s">
        <v>1012</v>
      </c>
    </row>
    <row r="32" spans="1:8">
      <c r="A32" s="94">
        <v>6</v>
      </c>
      <c r="B32" s="120" t="s">
        <v>1013</v>
      </c>
      <c r="C32" s="121">
        <v>10</v>
      </c>
      <c r="D32" s="78">
        <v>2728</v>
      </c>
      <c r="E32" s="78">
        <f t="shared" si="1"/>
        <v>27280</v>
      </c>
      <c r="F32" s="78">
        <f t="shared" si="2"/>
        <v>31153.759999999998</v>
      </c>
      <c r="G32" s="97"/>
    </row>
    <row r="33" spans="1:8">
      <c r="A33" s="94">
        <v>7</v>
      </c>
      <c r="B33" s="114" t="s">
        <v>1017</v>
      </c>
      <c r="C33" s="115">
        <v>1</v>
      </c>
      <c r="D33" s="78">
        <v>2913.4862400000002</v>
      </c>
      <c r="E33" s="78">
        <f t="shared" si="1"/>
        <v>2913.4862400000002</v>
      </c>
      <c r="F33" s="78">
        <f t="shared" si="2"/>
        <v>3327.20128608</v>
      </c>
      <c r="G33" s="97" t="s">
        <v>1018</v>
      </c>
    </row>
    <row r="34" spans="1:8">
      <c r="A34" s="94">
        <v>8</v>
      </c>
      <c r="B34" s="114" t="s">
        <v>1019</v>
      </c>
      <c r="C34" s="115">
        <v>2</v>
      </c>
      <c r="D34" s="78">
        <v>3597.0665300000001</v>
      </c>
      <c r="E34" s="78">
        <f t="shared" si="1"/>
        <v>7194.1330600000001</v>
      </c>
      <c r="F34" s="78">
        <f t="shared" si="2"/>
        <v>8215.6999545199997</v>
      </c>
      <c r="G34" s="97" t="s">
        <v>1020</v>
      </c>
    </row>
    <row r="35" spans="1:8">
      <c r="A35" s="94">
        <v>16</v>
      </c>
      <c r="B35" s="114" t="s">
        <v>1023</v>
      </c>
      <c r="C35" s="115">
        <v>1</v>
      </c>
      <c r="D35" s="78">
        <v>4553.2634399999997</v>
      </c>
      <c r="E35" s="78">
        <f t="shared" si="1"/>
        <v>4553.2634399999997</v>
      </c>
      <c r="F35" s="78">
        <f t="shared" si="2"/>
        <v>5199.8268484799992</v>
      </c>
      <c r="G35" s="97" t="s">
        <v>1024</v>
      </c>
    </row>
    <row r="36" spans="1:8">
      <c r="A36" s="94">
        <v>9</v>
      </c>
      <c r="B36" s="114" t="s">
        <v>1037</v>
      </c>
      <c r="C36" s="115">
        <v>1</v>
      </c>
      <c r="D36" s="78">
        <v>4956.4700899999998</v>
      </c>
      <c r="E36" s="78">
        <f t="shared" si="1"/>
        <v>4956.4700899999998</v>
      </c>
      <c r="F36" s="78">
        <f t="shared" si="2"/>
        <v>5660.288842779999</v>
      </c>
      <c r="G36" s="97" t="s">
        <v>1038</v>
      </c>
    </row>
    <row r="37" spans="1:8">
      <c r="A37" s="93"/>
      <c r="B37" s="80" t="s">
        <v>796</v>
      </c>
      <c r="C37" s="81"/>
      <c r="D37" s="82" t="s">
        <v>228</v>
      </c>
      <c r="E37" s="83">
        <f>SUM(E38:E40)</f>
        <v>42846.39</v>
      </c>
      <c r="F37" s="83">
        <f>SUM(F38:F40)</f>
        <v>48930.577380000002</v>
      </c>
      <c r="G37" s="96"/>
      <c r="H37" s="100" t="s">
        <v>545</v>
      </c>
    </row>
    <row r="38" spans="1:8">
      <c r="A38" s="94">
        <v>1</v>
      </c>
      <c r="B38" s="114" t="s">
        <v>772</v>
      </c>
      <c r="C38" s="115">
        <v>1</v>
      </c>
      <c r="D38" s="78">
        <v>557.86</v>
      </c>
      <c r="E38" s="78">
        <f>(C38*D38)</f>
        <v>557.86</v>
      </c>
      <c r="F38" s="78">
        <f>(E38*1.142)</f>
        <v>637.07611999999995</v>
      </c>
      <c r="G38" s="97" t="s">
        <v>773</v>
      </c>
    </row>
    <row r="39" spans="1:8">
      <c r="A39" s="94">
        <v>2</v>
      </c>
      <c r="B39" s="114" t="s">
        <v>774</v>
      </c>
      <c r="C39" s="115">
        <v>1</v>
      </c>
      <c r="D39" s="78">
        <v>26687</v>
      </c>
      <c r="E39" s="78">
        <f>(C39*D39)</f>
        <v>26687</v>
      </c>
      <c r="F39" s="78">
        <f>(E39*1.142)</f>
        <v>30476.553999999996</v>
      </c>
      <c r="G39" s="97" t="s">
        <v>775</v>
      </c>
    </row>
    <row r="40" spans="1:8">
      <c r="A40" s="95">
        <v>3</v>
      </c>
      <c r="B40" s="116" t="s">
        <v>797</v>
      </c>
      <c r="C40" s="117">
        <v>1</v>
      </c>
      <c r="D40" s="87">
        <v>15601.53</v>
      </c>
      <c r="E40" s="87">
        <f>(C40*D40)</f>
        <v>15601.53</v>
      </c>
      <c r="F40" s="87">
        <f>(E40*1.142)</f>
        <v>17816.947260000001</v>
      </c>
      <c r="G40" s="98" t="s">
        <v>798</v>
      </c>
    </row>
    <row r="41" spans="1:8">
      <c r="A41" s="75" t="s">
        <v>576</v>
      </c>
    </row>
    <row r="42" spans="1:8" ht="15">
      <c r="A42" s="93"/>
      <c r="B42" s="80" t="s">
        <v>778</v>
      </c>
      <c r="C42" s="81"/>
      <c r="D42" s="82" t="s">
        <v>228</v>
      </c>
      <c r="E42" s="83">
        <f>SUM(E43:E58)</f>
        <v>146275.05818999998</v>
      </c>
      <c r="F42" s="83">
        <f>SUM(F43:F58)</f>
        <v>167046.11645297997</v>
      </c>
      <c r="G42" s="96"/>
      <c r="H42" s="99" t="s">
        <v>545</v>
      </c>
    </row>
    <row r="43" spans="1:8">
      <c r="A43" s="94">
        <v>1</v>
      </c>
      <c r="B43" s="114" t="s">
        <v>1039</v>
      </c>
      <c r="C43" s="115">
        <v>1</v>
      </c>
      <c r="D43" s="78">
        <v>89488.26397</v>
      </c>
      <c r="E43" s="78">
        <f t="shared" ref="E43:E58" si="3">(C43*D43)</f>
        <v>89488.26397</v>
      </c>
      <c r="F43" s="78">
        <f t="shared" ref="F43:F58" si="4">(E43*1.142)</f>
        <v>102195.59745373999</v>
      </c>
      <c r="G43" s="97" t="s">
        <v>1040</v>
      </c>
    </row>
    <row r="44" spans="1:8">
      <c r="A44" s="94">
        <v>2</v>
      </c>
      <c r="B44" s="114" t="s">
        <v>580</v>
      </c>
      <c r="C44" s="115">
        <v>1</v>
      </c>
      <c r="D44" s="78">
        <v>395.48</v>
      </c>
      <c r="E44" s="78">
        <f t="shared" si="3"/>
        <v>395.48</v>
      </c>
      <c r="F44" s="78">
        <f t="shared" si="4"/>
        <v>451.63815999999997</v>
      </c>
      <c r="G44" s="97" t="s">
        <v>581</v>
      </c>
    </row>
    <row r="45" spans="1:8">
      <c r="A45" s="94">
        <v>3</v>
      </c>
      <c r="B45" s="114" t="s">
        <v>582</v>
      </c>
      <c r="C45" s="115">
        <v>1</v>
      </c>
      <c r="D45" s="78">
        <v>4285.4399999999996</v>
      </c>
      <c r="E45" s="78">
        <f t="shared" si="3"/>
        <v>4285.4399999999996</v>
      </c>
      <c r="F45" s="78">
        <f t="shared" si="4"/>
        <v>4893.9724799999995</v>
      </c>
      <c r="G45" s="97" t="s">
        <v>583</v>
      </c>
    </row>
    <row r="46" spans="1:8">
      <c r="A46" s="94">
        <v>4</v>
      </c>
      <c r="B46" s="114" t="s">
        <v>584</v>
      </c>
      <c r="C46" s="115">
        <v>1</v>
      </c>
      <c r="D46" s="78">
        <v>1080.74</v>
      </c>
      <c r="E46" s="78">
        <f t="shared" si="3"/>
        <v>1080.74</v>
      </c>
      <c r="F46" s="78">
        <f t="shared" si="4"/>
        <v>1234.20508</v>
      </c>
      <c r="G46" s="97" t="s">
        <v>585</v>
      </c>
    </row>
    <row r="47" spans="1:8">
      <c r="A47" s="94">
        <v>5</v>
      </c>
      <c r="B47" s="114" t="s">
        <v>1035</v>
      </c>
      <c r="C47" s="115">
        <v>1</v>
      </c>
      <c r="D47" s="78">
        <v>14762.424220000001</v>
      </c>
      <c r="E47" s="78">
        <f t="shared" si="3"/>
        <v>14762.424220000001</v>
      </c>
      <c r="F47" s="78">
        <f t="shared" si="4"/>
        <v>16858.688459239998</v>
      </c>
      <c r="G47" s="97" t="s">
        <v>1036</v>
      </c>
    </row>
    <row r="48" spans="1:8">
      <c r="A48" s="94">
        <v>6</v>
      </c>
      <c r="B48" s="114" t="s">
        <v>779</v>
      </c>
      <c r="C48" s="115">
        <v>1</v>
      </c>
      <c r="D48" s="78">
        <v>1310.23</v>
      </c>
      <c r="E48" s="78">
        <f t="shared" si="3"/>
        <v>1310.23</v>
      </c>
      <c r="F48" s="78">
        <f t="shared" si="4"/>
        <v>1496.2826599999999</v>
      </c>
      <c r="G48" s="97" t="s">
        <v>780</v>
      </c>
    </row>
    <row r="49" spans="1:8">
      <c r="A49" s="94">
        <v>7</v>
      </c>
      <c r="B49" s="114" t="s">
        <v>781</v>
      </c>
      <c r="C49" s="115">
        <v>1</v>
      </c>
      <c r="D49" s="78">
        <v>14457.62</v>
      </c>
      <c r="E49" s="78">
        <f t="shared" si="3"/>
        <v>14457.62</v>
      </c>
      <c r="F49" s="78">
        <f t="shared" si="4"/>
        <v>16510.602039999998</v>
      </c>
      <c r="G49" s="97" t="s">
        <v>782</v>
      </c>
    </row>
    <row r="50" spans="1:8">
      <c r="A50" s="94">
        <v>8</v>
      </c>
      <c r="B50" s="114" t="s">
        <v>783</v>
      </c>
      <c r="C50" s="115">
        <v>1</v>
      </c>
      <c r="D50" s="78">
        <v>1574.82</v>
      </c>
      <c r="E50" s="78">
        <f t="shared" si="3"/>
        <v>1574.82</v>
      </c>
      <c r="F50" s="78">
        <f t="shared" si="4"/>
        <v>1798.4444399999998</v>
      </c>
      <c r="G50" s="97" t="s">
        <v>784</v>
      </c>
    </row>
    <row r="51" spans="1:8">
      <c r="A51" s="94">
        <v>9</v>
      </c>
      <c r="B51" s="114" t="s">
        <v>592</v>
      </c>
      <c r="C51" s="115">
        <v>1</v>
      </c>
      <c r="D51" s="78">
        <v>7004.55</v>
      </c>
      <c r="E51" s="78">
        <f t="shared" si="3"/>
        <v>7004.55</v>
      </c>
      <c r="F51" s="78">
        <f t="shared" si="4"/>
        <v>7999.1960999999992</v>
      </c>
      <c r="G51" s="97" t="s">
        <v>593</v>
      </c>
    </row>
    <row r="52" spans="1:8">
      <c r="A52" s="94">
        <v>10</v>
      </c>
      <c r="B52" s="114" t="s">
        <v>594</v>
      </c>
      <c r="C52" s="115">
        <v>1</v>
      </c>
      <c r="D52" s="78">
        <v>4057.41</v>
      </c>
      <c r="E52" s="78">
        <f t="shared" si="3"/>
        <v>4057.41</v>
      </c>
      <c r="F52" s="78">
        <f t="shared" si="4"/>
        <v>4633.5622199999998</v>
      </c>
      <c r="G52" s="97" t="s">
        <v>595</v>
      </c>
    </row>
    <row r="53" spans="1:8">
      <c r="A53" s="94">
        <v>11</v>
      </c>
      <c r="B53" s="120" t="s">
        <v>616</v>
      </c>
      <c r="C53" s="121">
        <v>4</v>
      </c>
      <c r="D53" s="78">
        <v>297.77</v>
      </c>
      <c r="E53" s="78">
        <f t="shared" si="3"/>
        <v>1191.08</v>
      </c>
      <c r="F53" s="78">
        <f t="shared" si="4"/>
        <v>1360.2133599999997</v>
      </c>
      <c r="G53" s="97" t="s">
        <v>617</v>
      </c>
    </row>
    <row r="54" spans="1:8">
      <c r="A54" s="94">
        <v>12</v>
      </c>
      <c r="B54" s="120" t="s">
        <v>618</v>
      </c>
      <c r="C54" s="121">
        <v>4</v>
      </c>
      <c r="D54" s="78">
        <v>257.32</v>
      </c>
      <c r="E54" s="78">
        <f t="shared" si="3"/>
        <v>1029.28</v>
      </c>
      <c r="F54" s="78">
        <f t="shared" si="4"/>
        <v>1175.4377599999998</v>
      </c>
      <c r="G54" s="97" t="s">
        <v>619</v>
      </c>
    </row>
    <row r="55" spans="1:8">
      <c r="A55" s="94">
        <v>13</v>
      </c>
      <c r="B55" s="120" t="s">
        <v>996</v>
      </c>
      <c r="C55" s="121">
        <v>4</v>
      </c>
      <c r="D55" s="78">
        <v>524.07000000000005</v>
      </c>
      <c r="E55" s="78">
        <f t="shared" si="3"/>
        <v>2096.2800000000002</v>
      </c>
      <c r="F55" s="78">
        <f t="shared" si="4"/>
        <v>2393.9517599999999</v>
      </c>
      <c r="G55" s="97" t="s">
        <v>997</v>
      </c>
    </row>
    <row r="56" spans="1:8">
      <c r="A56" s="94">
        <v>14</v>
      </c>
      <c r="B56" s="120" t="s">
        <v>620</v>
      </c>
      <c r="C56" s="121">
        <v>4</v>
      </c>
      <c r="D56" s="78">
        <f>3*67</f>
        <v>201</v>
      </c>
      <c r="E56" s="78">
        <f t="shared" si="3"/>
        <v>804</v>
      </c>
      <c r="F56" s="78">
        <f t="shared" si="4"/>
        <v>918.16799999999989</v>
      </c>
      <c r="G56" s="97" t="s">
        <v>204</v>
      </c>
    </row>
    <row r="57" spans="1:8">
      <c r="A57" s="94">
        <v>15</v>
      </c>
      <c r="B57" s="120" t="s">
        <v>621</v>
      </c>
      <c r="C57" s="121">
        <v>4</v>
      </c>
      <c r="D57" s="78">
        <f>3*87</f>
        <v>261</v>
      </c>
      <c r="E57" s="78">
        <f t="shared" si="3"/>
        <v>1044</v>
      </c>
      <c r="F57" s="78">
        <f t="shared" si="4"/>
        <v>1192.2479999999998</v>
      </c>
      <c r="G57" s="97" t="s">
        <v>204</v>
      </c>
    </row>
    <row r="58" spans="1:8">
      <c r="A58" s="94">
        <v>16</v>
      </c>
      <c r="B58" s="120" t="s">
        <v>624</v>
      </c>
      <c r="C58" s="121">
        <v>4</v>
      </c>
      <c r="D58" s="78">
        <v>423.36</v>
      </c>
      <c r="E58" s="78">
        <f t="shared" si="3"/>
        <v>1693.44</v>
      </c>
      <c r="F58" s="78">
        <f t="shared" si="4"/>
        <v>1933.9084799999998</v>
      </c>
      <c r="G58" s="97" t="s">
        <v>625</v>
      </c>
    </row>
    <row r="59" spans="1:8" ht="15">
      <c r="A59" s="93"/>
      <c r="B59" s="80" t="s">
        <v>799</v>
      </c>
      <c r="C59" s="81"/>
      <c r="D59" s="82" t="s">
        <v>228</v>
      </c>
      <c r="E59" s="83">
        <f>SUM(E60:E68)</f>
        <v>131412.42819000001</v>
      </c>
      <c r="F59" s="83">
        <f>SUM(F60:F68)</f>
        <v>150072.99299297997</v>
      </c>
      <c r="G59" s="96"/>
      <c r="H59" s="99" t="s">
        <v>545</v>
      </c>
    </row>
    <row r="60" spans="1:8">
      <c r="A60" s="94">
        <v>1</v>
      </c>
      <c r="B60" s="114" t="s">
        <v>1039</v>
      </c>
      <c r="C60" s="115">
        <v>1</v>
      </c>
      <c r="D60" s="78">
        <v>89488.26397</v>
      </c>
      <c r="E60" s="78">
        <f t="shared" ref="E60:E68" si="5">(C60*D60)</f>
        <v>89488.26397</v>
      </c>
      <c r="F60" s="78">
        <f t="shared" ref="F60:F68" si="6">(E60*1.142)</f>
        <v>102195.59745373999</v>
      </c>
      <c r="G60" s="97" t="s">
        <v>1040</v>
      </c>
    </row>
    <row r="61" spans="1:8">
      <c r="A61" s="94">
        <v>2</v>
      </c>
      <c r="B61" s="114" t="s">
        <v>580</v>
      </c>
      <c r="C61" s="115">
        <v>1</v>
      </c>
      <c r="D61" s="78">
        <v>395.48</v>
      </c>
      <c r="E61" s="78">
        <f t="shared" si="5"/>
        <v>395.48</v>
      </c>
      <c r="F61" s="78">
        <f t="shared" si="6"/>
        <v>451.63815999999997</v>
      </c>
      <c r="G61" s="97" t="s">
        <v>581</v>
      </c>
    </row>
    <row r="62" spans="1:8">
      <c r="A62" s="94">
        <v>3</v>
      </c>
      <c r="B62" s="114" t="s">
        <v>582</v>
      </c>
      <c r="C62" s="115">
        <v>1</v>
      </c>
      <c r="D62" s="78">
        <v>4285.4399999999996</v>
      </c>
      <c r="E62" s="78">
        <f t="shared" si="5"/>
        <v>4285.4399999999996</v>
      </c>
      <c r="F62" s="78">
        <f t="shared" si="6"/>
        <v>4893.9724799999995</v>
      </c>
      <c r="G62" s="97" t="s">
        <v>583</v>
      </c>
    </row>
    <row r="63" spans="1:8">
      <c r="A63" s="94">
        <v>4</v>
      </c>
      <c r="B63" s="114" t="s">
        <v>584</v>
      </c>
      <c r="C63" s="115">
        <v>1</v>
      </c>
      <c r="D63" s="78">
        <v>1080.74</v>
      </c>
      <c r="E63" s="78">
        <f t="shared" si="5"/>
        <v>1080.74</v>
      </c>
      <c r="F63" s="78">
        <f t="shared" si="6"/>
        <v>1234.20508</v>
      </c>
      <c r="G63" s="97" t="s">
        <v>585</v>
      </c>
    </row>
    <row r="64" spans="1:8">
      <c r="A64" s="94">
        <v>5</v>
      </c>
      <c r="B64" s="114" t="s">
        <v>1035</v>
      </c>
      <c r="C64" s="115">
        <v>1</v>
      </c>
      <c r="D64" s="78">
        <v>14762.424220000001</v>
      </c>
      <c r="E64" s="78">
        <f t="shared" si="5"/>
        <v>14762.424220000001</v>
      </c>
      <c r="F64" s="78">
        <f t="shared" si="6"/>
        <v>16858.688459239998</v>
      </c>
      <c r="G64" s="97" t="s">
        <v>1036</v>
      </c>
    </row>
    <row r="65" spans="1:8">
      <c r="A65" s="94">
        <v>6</v>
      </c>
      <c r="B65" s="114" t="s">
        <v>779</v>
      </c>
      <c r="C65" s="115">
        <v>1</v>
      </c>
      <c r="D65" s="78">
        <v>1310.23</v>
      </c>
      <c r="E65" s="78">
        <f t="shared" si="5"/>
        <v>1310.23</v>
      </c>
      <c r="F65" s="78">
        <f t="shared" si="6"/>
        <v>1496.2826599999999</v>
      </c>
      <c r="G65" s="97" t="s">
        <v>780</v>
      </c>
    </row>
    <row r="66" spans="1:8">
      <c r="A66" s="94">
        <v>7</v>
      </c>
      <c r="B66" s="114" t="s">
        <v>781</v>
      </c>
      <c r="C66" s="115">
        <v>1</v>
      </c>
      <c r="D66" s="78">
        <v>14457.62</v>
      </c>
      <c r="E66" s="78">
        <f t="shared" si="5"/>
        <v>14457.62</v>
      </c>
      <c r="F66" s="78">
        <f t="shared" si="6"/>
        <v>16510.602039999998</v>
      </c>
      <c r="G66" s="97" t="s">
        <v>782</v>
      </c>
    </row>
    <row r="67" spans="1:8">
      <c r="A67" s="94">
        <v>8</v>
      </c>
      <c r="B67" s="114" t="s">
        <v>783</v>
      </c>
      <c r="C67" s="115">
        <v>1</v>
      </c>
      <c r="D67" s="78">
        <v>1574.82</v>
      </c>
      <c r="E67" s="78">
        <f t="shared" si="5"/>
        <v>1574.82</v>
      </c>
      <c r="F67" s="78">
        <f t="shared" si="6"/>
        <v>1798.4444399999998</v>
      </c>
      <c r="G67" s="97" t="s">
        <v>784</v>
      </c>
    </row>
    <row r="68" spans="1:8">
      <c r="A68" s="95">
        <v>9</v>
      </c>
      <c r="B68" s="116" t="s">
        <v>594</v>
      </c>
      <c r="C68" s="117">
        <v>1</v>
      </c>
      <c r="D68" s="87">
        <v>4057.41</v>
      </c>
      <c r="E68" s="87">
        <f t="shared" si="5"/>
        <v>4057.41</v>
      </c>
      <c r="F68" s="87">
        <f t="shared" si="6"/>
        <v>4633.5622199999998</v>
      </c>
      <c r="G68" s="98" t="s">
        <v>595</v>
      </c>
    </row>
    <row r="69" spans="1:8" ht="15">
      <c r="A69" s="93"/>
      <c r="B69" s="80" t="s">
        <v>800</v>
      </c>
      <c r="C69" s="81"/>
      <c r="D69" s="82" t="s">
        <v>228</v>
      </c>
      <c r="E69" s="83">
        <f>SUM(E70:E79)</f>
        <v>138416.97818999999</v>
      </c>
      <c r="F69" s="83">
        <f>SUM(F70:F79)</f>
        <v>158072.18909297997</v>
      </c>
      <c r="G69" s="96"/>
      <c r="H69" s="99" t="s">
        <v>545</v>
      </c>
    </row>
    <row r="70" spans="1:8">
      <c r="A70" s="94">
        <v>1</v>
      </c>
      <c r="B70" s="114" t="s">
        <v>1039</v>
      </c>
      <c r="C70" s="115">
        <v>1</v>
      </c>
      <c r="D70" s="78">
        <v>89488.26397</v>
      </c>
      <c r="E70" s="78">
        <f t="shared" ref="E70:E79" si="7">(C70*D70)</f>
        <v>89488.26397</v>
      </c>
      <c r="F70" s="78">
        <f t="shared" ref="F70:F79" si="8">(E70*1.142)</f>
        <v>102195.59745373999</v>
      </c>
      <c r="G70" s="97" t="s">
        <v>1040</v>
      </c>
    </row>
    <row r="71" spans="1:8">
      <c r="A71" s="94">
        <v>2</v>
      </c>
      <c r="B71" s="114" t="s">
        <v>580</v>
      </c>
      <c r="C71" s="115">
        <v>1</v>
      </c>
      <c r="D71" s="78">
        <v>395.48</v>
      </c>
      <c r="E71" s="78">
        <f t="shared" si="7"/>
        <v>395.48</v>
      </c>
      <c r="F71" s="78">
        <f t="shared" si="8"/>
        <v>451.63815999999997</v>
      </c>
      <c r="G71" s="97" t="s">
        <v>581</v>
      </c>
    </row>
    <row r="72" spans="1:8">
      <c r="A72" s="94">
        <v>3</v>
      </c>
      <c r="B72" s="114" t="s">
        <v>582</v>
      </c>
      <c r="C72" s="115">
        <v>1</v>
      </c>
      <c r="D72" s="78">
        <v>4285.4399999999996</v>
      </c>
      <c r="E72" s="78">
        <f t="shared" si="7"/>
        <v>4285.4399999999996</v>
      </c>
      <c r="F72" s="78">
        <f t="shared" si="8"/>
        <v>4893.9724799999995</v>
      </c>
      <c r="G72" s="97" t="s">
        <v>583</v>
      </c>
    </row>
    <row r="73" spans="1:8">
      <c r="A73" s="94">
        <v>4</v>
      </c>
      <c r="B73" s="114" t="s">
        <v>584</v>
      </c>
      <c r="C73" s="115">
        <v>1</v>
      </c>
      <c r="D73" s="78">
        <v>1080.74</v>
      </c>
      <c r="E73" s="78">
        <f t="shared" si="7"/>
        <v>1080.74</v>
      </c>
      <c r="F73" s="78">
        <f t="shared" si="8"/>
        <v>1234.20508</v>
      </c>
      <c r="G73" s="97" t="s">
        <v>585</v>
      </c>
    </row>
    <row r="74" spans="1:8">
      <c r="A74" s="94">
        <v>5</v>
      </c>
      <c r="B74" s="114" t="s">
        <v>1035</v>
      </c>
      <c r="C74" s="115">
        <v>1</v>
      </c>
      <c r="D74" s="78">
        <v>14762.424220000001</v>
      </c>
      <c r="E74" s="78">
        <f t="shared" si="7"/>
        <v>14762.424220000001</v>
      </c>
      <c r="F74" s="78">
        <f t="shared" si="8"/>
        <v>16858.688459239998</v>
      </c>
      <c r="G74" s="97" t="s">
        <v>1036</v>
      </c>
    </row>
    <row r="75" spans="1:8">
      <c r="A75" s="94">
        <v>6</v>
      </c>
      <c r="B75" s="114" t="s">
        <v>779</v>
      </c>
      <c r="C75" s="115">
        <v>1</v>
      </c>
      <c r="D75" s="78">
        <v>1310.23</v>
      </c>
      <c r="E75" s="78">
        <f t="shared" si="7"/>
        <v>1310.23</v>
      </c>
      <c r="F75" s="78">
        <f t="shared" si="8"/>
        <v>1496.2826599999999</v>
      </c>
      <c r="G75" s="97" t="s">
        <v>780</v>
      </c>
    </row>
    <row r="76" spans="1:8">
      <c r="A76" s="94">
        <v>7</v>
      </c>
      <c r="B76" s="114" t="s">
        <v>781</v>
      </c>
      <c r="C76" s="115">
        <v>1</v>
      </c>
      <c r="D76" s="78">
        <v>14457.62</v>
      </c>
      <c r="E76" s="78">
        <f t="shared" si="7"/>
        <v>14457.62</v>
      </c>
      <c r="F76" s="78">
        <f t="shared" si="8"/>
        <v>16510.602039999998</v>
      </c>
      <c r="G76" s="97" t="s">
        <v>782</v>
      </c>
    </row>
    <row r="77" spans="1:8">
      <c r="A77" s="94">
        <v>8</v>
      </c>
      <c r="B77" s="114" t="s">
        <v>783</v>
      </c>
      <c r="C77" s="115">
        <v>1</v>
      </c>
      <c r="D77" s="78">
        <v>1574.82</v>
      </c>
      <c r="E77" s="78">
        <f t="shared" si="7"/>
        <v>1574.82</v>
      </c>
      <c r="F77" s="78">
        <f t="shared" si="8"/>
        <v>1798.4444399999998</v>
      </c>
      <c r="G77" s="97" t="s">
        <v>784</v>
      </c>
    </row>
    <row r="78" spans="1:8">
      <c r="A78" s="94">
        <v>9</v>
      </c>
      <c r="B78" s="114" t="s">
        <v>592</v>
      </c>
      <c r="C78" s="115">
        <v>1</v>
      </c>
      <c r="D78" s="78">
        <v>7004.55</v>
      </c>
      <c r="E78" s="78">
        <f t="shared" si="7"/>
        <v>7004.55</v>
      </c>
      <c r="F78" s="78">
        <f t="shared" si="8"/>
        <v>7999.1960999999992</v>
      </c>
      <c r="G78" s="97" t="s">
        <v>676</v>
      </c>
    </row>
    <row r="79" spans="1:8">
      <c r="A79" s="95">
        <v>10</v>
      </c>
      <c r="B79" s="116" t="s">
        <v>594</v>
      </c>
      <c r="C79" s="117">
        <v>1</v>
      </c>
      <c r="D79" s="87">
        <v>4057.41</v>
      </c>
      <c r="E79" s="87">
        <f t="shared" si="7"/>
        <v>4057.41</v>
      </c>
      <c r="F79" s="87">
        <f t="shared" si="8"/>
        <v>4633.5622199999998</v>
      </c>
      <c r="G79" s="98" t="s">
        <v>595</v>
      </c>
    </row>
  </sheetData>
  <autoFilter ref="A9:I79"/>
  <hyperlinks>
    <hyperlink ref="H26" location="A10" display="A10"/>
    <hyperlink ref="H37" location="A10" display="A10"/>
    <hyperlink ref="H42" location="A10" display="A10"/>
    <hyperlink ref="H59" location="A10" display="A10"/>
    <hyperlink ref="H69" location="A10" display="A10"/>
    <hyperlink ref="B12" location="'SCQF344-FLI'!B555" display="'SCQF344-FLI'!B555"/>
    <hyperlink ref="B13" location="'SCQF344-FLI'!B1104" display="'SCQF344-FLI'!B1104"/>
    <hyperlink ref="B14" location="'SCQF344-FLI'!B1128" display="'SCQF344-FLI'!B1128"/>
    <hyperlink ref="B15" location="'SCQF344-FLI'!B1145" display="'SCQF344-FLI'!B1145"/>
    <hyperlink ref="B16" location="'SCQF344-FLI'!B1169" display="'SCQF344-FLI'!B1169"/>
    <hyperlink ref="B17" location="'SCQF344-FLI'!B1251" display="'SCQF344-FLI'!B1251"/>
    <hyperlink ref="B18" location="'SCQF344-FLI'!B1264" display="'SCQF344-FLI'!B1264"/>
    <hyperlink ref="B19" location="'SCQF344-FLI'!B1357" display="'SCQF344-FLI'!B1357"/>
    <hyperlink ref="B20" location="B39" display="B39"/>
    <hyperlink ref="B21" location="B60" display="B60"/>
    <hyperlink ref="B22" location="B70" display="B70"/>
    <hyperlink ref="B23" location="B26" display="B26"/>
    <hyperlink ref="B24" location="B34" display="B34"/>
    <hyperlink ref="G8" location="'SummaryReport'!A14" display="'SummaryReport'!A14"/>
  </hyperlinks>
  <pageMargins left="0.7" right="0.7" top="0.75" bottom="0.75" header="0.3" footer="0.3"/>
  <pageSetup paperSize="9" fitToHeight="100" orientation="landscape" horizontalDpi="200" verticalDpi="200" r:id="rId1"/>
  <headerFooter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zoomScaleNormal="100" zoomScaleSheetLayoutView="100" workbookViewId="0">
      <pane xSplit="8" ySplit="9" topLeftCell="I10" activePane="bottomRight" state="frozen"/>
      <selection pane="topRight" activeCell="J1" sqref="J1"/>
      <selection pane="bottomLeft" activeCell="A10" sqref="A10"/>
      <selection pane="bottomRight" activeCell="G69" sqref="G69"/>
    </sheetView>
  </sheetViews>
  <sheetFormatPr defaultRowHeight="14.25"/>
  <cols>
    <col min="1" max="1" width="10.7109375" style="64" customWidth="1"/>
    <col min="2" max="2" width="60.7109375" style="39" customWidth="1"/>
    <col min="3" max="3" width="10.7109375" style="63" customWidth="1"/>
    <col min="4" max="5" width="10.7109375" style="56" customWidth="1"/>
    <col min="6" max="6" width="11.7109375" style="56" customWidth="1"/>
    <col min="7" max="7" width="10.7109375" style="2" customWidth="1"/>
    <col min="8" max="8" width="10.42578125" style="43" customWidth="1"/>
    <col min="9" max="16384" width="9.140625" style="1"/>
  </cols>
  <sheetData>
    <row r="1" spans="1:8" ht="40.5" customHeight="1">
      <c r="A1" s="50"/>
      <c r="B1" s="35"/>
      <c r="C1" s="57"/>
      <c r="D1" s="57"/>
      <c r="E1" s="57"/>
      <c r="F1" s="57" t="s">
        <v>13</v>
      </c>
      <c r="G1" s="6"/>
      <c r="H1" s="1"/>
    </row>
    <row r="2" spans="1:8" ht="14.25" customHeight="1">
      <c r="A2" s="51" t="s">
        <v>22</v>
      </c>
      <c r="B2" s="36"/>
      <c r="C2" s="58"/>
      <c r="D2" s="58"/>
      <c r="E2" s="65"/>
      <c r="F2" s="67" t="s">
        <v>1</v>
      </c>
      <c r="G2" s="4">
        <v>400087</v>
      </c>
      <c r="H2" s="1"/>
    </row>
    <row r="3" spans="1:8" ht="14.25" customHeight="1">
      <c r="A3" s="51" t="s">
        <v>0</v>
      </c>
      <c r="B3" s="36" t="s">
        <v>191</v>
      </c>
      <c r="C3" s="58"/>
      <c r="D3" s="58"/>
      <c r="E3" s="65"/>
      <c r="F3" s="67" t="s">
        <v>6</v>
      </c>
      <c r="G3" s="42" t="s">
        <v>195</v>
      </c>
      <c r="H3" s="1"/>
    </row>
    <row r="4" spans="1:8" ht="14.25" customHeight="1">
      <c r="A4" s="51" t="s">
        <v>2</v>
      </c>
      <c r="B4" s="36" t="s">
        <v>192</v>
      </c>
      <c r="C4" s="58"/>
      <c r="D4" s="58"/>
      <c r="E4" s="65"/>
      <c r="F4" s="67" t="s">
        <v>5</v>
      </c>
      <c r="G4" s="3">
        <v>43626</v>
      </c>
      <c r="H4" s="1"/>
    </row>
    <row r="5" spans="1:8" ht="14.25" customHeight="1">
      <c r="A5" s="51" t="s">
        <v>4</v>
      </c>
      <c r="B5" s="36" t="s">
        <v>193</v>
      </c>
      <c r="C5" s="58"/>
      <c r="D5" s="58"/>
      <c r="E5" s="65"/>
      <c r="F5" s="67" t="s">
        <v>3</v>
      </c>
      <c r="G5" s="4"/>
      <c r="H5" s="1"/>
    </row>
    <row r="6" spans="1:8" ht="14.25" customHeight="1">
      <c r="A6" s="52" t="s">
        <v>26</v>
      </c>
      <c r="B6" s="37" t="s">
        <v>194</v>
      </c>
      <c r="C6" s="59"/>
      <c r="D6" s="59"/>
      <c r="E6" s="66"/>
      <c r="F6" s="68" t="s">
        <v>7</v>
      </c>
      <c r="G6" s="5" t="s">
        <v>196</v>
      </c>
      <c r="H6" s="1"/>
    </row>
    <row r="7" spans="1:8" ht="14.25" customHeight="1">
      <c r="A7" s="53" t="s">
        <v>24</v>
      </c>
      <c r="B7" s="33"/>
      <c r="C7" s="60"/>
      <c r="D7" s="60"/>
      <c r="E7" s="60"/>
      <c r="F7" s="60"/>
      <c r="G7" s="27"/>
      <c r="H7" s="1"/>
    </row>
    <row r="8" spans="1:8" ht="15" customHeight="1">
      <c r="A8" s="54" t="s">
        <v>8</v>
      </c>
      <c r="B8" s="34"/>
      <c r="C8" s="61"/>
      <c r="D8" s="61"/>
      <c r="E8" s="61"/>
      <c r="F8" s="61"/>
      <c r="G8" s="113" t="s">
        <v>512</v>
      </c>
      <c r="H8" s="1"/>
    </row>
    <row r="9" spans="1:8">
      <c r="A9" s="55" t="s">
        <v>12</v>
      </c>
      <c r="B9" s="38" t="s">
        <v>9</v>
      </c>
      <c r="C9" s="62" t="s">
        <v>10</v>
      </c>
      <c r="D9" s="62" t="s">
        <v>11</v>
      </c>
      <c r="E9" s="62" t="s">
        <v>16</v>
      </c>
      <c r="F9" s="62" t="s">
        <v>20</v>
      </c>
      <c r="G9" s="7" t="s">
        <v>25</v>
      </c>
      <c r="H9" s="1"/>
    </row>
    <row r="10" spans="1:8">
      <c r="A10" s="75" t="s">
        <v>513</v>
      </c>
    </row>
    <row r="11" spans="1:8">
      <c r="A11" s="79"/>
      <c r="B11" s="80" t="s">
        <v>750</v>
      </c>
      <c r="C11" s="81"/>
      <c r="D11" s="82" t="s">
        <v>228</v>
      </c>
      <c r="E11" s="83">
        <f>SUM(E12:E24)</f>
        <v>1934935.2748300002</v>
      </c>
      <c r="F11" s="83">
        <f>SUM(F12:F24)</f>
        <v>2209696.0838558595</v>
      </c>
      <c r="G11" s="88"/>
    </row>
    <row r="12" spans="1:8">
      <c r="A12" s="76">
        <v>1</v>
      </c>
      <c r="B12" s="101" t="s">
        <v>751</v>
      </c>
      <c r="C12" s="77">
        <v>10</v>
      </c>
      <c r="D12" s="78">
        <f>'SCQF344-FLI'!E572</f>
        <v>80606.680530000012</v>
      </c>
      <c r="E12" s="78">
        <f t="shared" ref="E12:E24" si="0">(C12*D12)</f>
        <v>806066.80530000012</v>
      </c>
      <c r="F12" s="78">
        <f>PRODUCT(C12,'SCQF344-FLI'!F572)</f>
        <v>920528.29165259982</v>
      </c>
      <c r="G12" s="89"/>
    </row>
    <row r="13" spans="1:8">
      <c r="A13" s="76">
        <v>2</v>
      </c>
      <c r="B13" s="101" t="s">
        <v>752</v>
      </c>
      <c r="C13" s="77">
        <v>1</v>
      </c>
      <c r="D13" s="78">
        <f>'SCQF344-FLI'!E1208</f>
        <v>8600.2573300000004</v>
      </c>
      <c r="E13" s="78">
        <f t="shared" si="0"/>
        <v>8600.2573300000004</v>
      </c>
      <c r="F13" s="78">
        <f>PRODUCT(C13,'SCQF344-FLI'!F1208)</f>
        <v>9821.4938708600002</v>
      </c>
      <c r="G13" s="89"/>
    </row>
    <row r="14" spans="1:8">
      <c r="A14" s="76">
        <v>3</v>
      </c>
      <c r="B14" s="101" t="s">
        <v>753</v>
      </c>
      <c r="C14" s="77">
        <v>1</v>
      </c>
      <c r="D14" s="78">
        <f>'SCQF344-FLI'!E1295</f>
        <v>28952.343030000004</v>
      </c>
      <c r="E14" s="78">
        <f t="shared" si="0"/>
        <v>28952.343030000004</v>
      </c>
      <c r="F14" s="78">
        <f>PRODUCT(C14,'SCQF344-FLI'!F1295)</f>
        <v>33063.575740259992</v>
      </c>
      <c r="G14" s="89"/>
    </row>
    <row r="15" spans="1:8">
      <c r="A15" s="76">
        <v>4</v>
      </c>
      <c r="B15" s="101" t="s">
        <v>754</v>
      </c>
      <c r="C15" s="77">
        <v>1</v>
      </c>
      <c r="D15" s="78">
        <f>'SCQF344-FLI'!E1308</f>
        <v>20675.063029999998</v>
      </c>
      <c r="E15" s="78">
        <f t="shared" si="0"/>
        <v>20675.063029999998</v>
      </c>
      <c r="F15" s="78">
        <f>PRODUCT(C15,'SCQF344-FLI'!F1308)</f>
        <v>23610.921980259998</v>
      </c>
      <c r="G15" s="89"/>
    </row>
    <row r="16" spans="1:8">
      <c r="A16" s="76">
        <v>5</v>
      </c>
      <c r="B16" s="101" t="s">
        <v>755</v>
      </c>
      <c r="C16" s="77">
        <v>1</v>
      </c>
      <c r="D16" s="78">
        <f>'SCQF344-FLI'!E1316</f>
        <v>77633.75</v>
      </c>
      <c r="E16" s="78">
        <f t="shared" si="0"/>
        <v>77633.75</v>
      </c>
      <c r="F16" s="78">
        <f>PRODUCT(C16,'SCQF344-FLI'!F1316)</f>
        <v>88657.742499999978</v>
      </c>
      <c r="G16" s="89"/>
    </row>
    <row r="17" spans="1:8">
      <c r="A17" s="76">
        <v>6</v>
      </c>
      <c r="B17" s="101" t="s">
        <v>756</v>
      </c>
      <c r="C17" s="77">
        <v>1</v>
      </c>
      <c r="D17" s="78">
        <f>'SCQF344-FLI'!E1342</f>
        <v>63905.87999999999</v>
      </c>
      <c r="E17" s="78">
        <f t="shared" si="0"/>
        <v>63905.87999999999</v>
      </c>
      <c r="F17" s="78">
        <f>PRODUCT(C17,'SCQF344-FLI'!F1342)</f>
        <v>72980.514959999986</v>
      </c>
      <c r="G17" s="89"/>
    </row>
    <row r="18" spans="1:8">
      <c r="A18" s="76">
        <v>7</v>
      </c>
      <c r="B18" s="101" t="s">
        <v>757</v>
      </c>
      <c r="C18" s="77">
        <v>1</v>
      </c>
      <c r="D18" s="78">
        <f>'SCQF344-FLI'!E1361</f>
        <v>77633.75</v>
      </c>
      <c r="E18" s="78">
        <f t="shared" si="0"/>
        <v>77633.75</v>
      </c>
      <c r="F18" s="78">
        <f>PRODUCT(C18,'SCQF344-FLI'!F1361)</f>
        <v>88657.742499999978</v>
      </c>
      <c r="G18" s="89"/>
    </row>
    <row r="19" spans="1:8">
      <c r="A19" s="76">
        <v>8</v>
      </c>
      <c r="B19" s="101" t="s">
        <v>758</v>
      </c>
      <c r="C19" s="77">
        <v>1</v>
      </c>
      <c r="D19" s="78">
        <f>'SCQF344-FLI'!E1409</f>
        <v>45780.783029999999</v>
      </c>
      <c r="E19" s="78">
        <f t="shared" si="0"/>
        <v>45780.783029999999</v>
      </c>
      <c r="F19" s="78">
        <f>PRODUCT(C19,'SCQF344-FLI'!F1409)</f>
        <v>52281.654220259989</v>
      </c>
      <c r="G19" s="89"/>
    </row>
    <row r="20" spans="1:8">
      <c r="A20" s="76">
        <v>9</v>
      </c>
      <c r="B20" s="101" t="s">
        <v>759</v>
      </c>
      <c r="C20" s="77">
        <v>1</v>
      </c>
      <c r="D20" s="78">
        <f>E41</f>
        <v>148239.57819</v>
      </c>
      <c r="E20" s="78">
        <f t="shared" si="0"/>
        <v>148239.57819</v>
      </c>
      <c r="F20" s="78">
        <f>PRODUCT(C20,F41)</f>
        <v>169289.59829297996</v>
      </c>
      <c r="G20" s="89"/>
    </row>
    <row r="21" spans="1:8">
      <c r="A21" s="76">
        <v>10</v>
      </c>
      <c r="B21" s="101" t="s">
        <v>760</v>
      </c>
      <c r="C21" s="77">
        <v>3</v>
      </c>
      <c r="D21" s="78">
        <f>E58</f>
        <v>131412.42819000001</v>
      </c>
      <c r="E21" s="78">
        <f t="shared" si="0"/>
        <v>394237.28457000002</v>
      </c>
      <c r="F21" s="78">
        <f>PRODUCT(C21,F58)</f>
        <v>450218.97897893994</v>
      </c>
      <c r="G21" s="89"/>
    </row>
    <row r="22" spans="1:8">
      <c r="A22" s="76">
        <v>11</v>
      </c>
      <c r="B22" s="101" t="s">
        <v>761</v>
      </c>
      <c r="C22" s="77">
        <v>1</v>
      </c>
      <c r="D22" s="78">
        <f>E68</f>
        <v>138416.97818999999</v>
      </c>
      <c r="E22" s="78">
        <f t="shared" si="0"/>
        <v>138416.97818999999</v>
      </c>
      <c r="F22" s="78">
        <f>PRODUCT(C22,F68)</f>
        <v>158072.18909297997</v>
      </c>
      <c r="G22" s="89"/>
    </row>
    <row r="23" spans="1:8">
      <c r="A23" s="76">
        <v>12</v>
      </c>
      <c r="B23" s="101" t="s">
        <v>762</v>
      </c>
      <c r="C23" s="77">
        <v>1</v>
      </c>
      <c r="D23" s="78">
        <f>E26</f>
        <v>77127.752160000004</v>
      </c>
      <c r="E23" s="78">
        <f t="shared" si="0"/>
        <v>77127.752160000004</v>
      </c>
      <c r="F23" s="78">
        <f>PRODUCT(C23,F26)</f>
        <v>88079.892966719985</v>
      </c>
      <c r="G23" s="89"/>
    </row>
    <row r="24" spans="1:8">
      <c r="A24" s="85">
        <v>13</v>
      </c>
      <c r="B24" s="102" t="s">
        <v>763</v>
      </c>
      <c r="C24" s="86">
        <v>1</v>
      </c>
      <c r="D24" s="87">
        <f>E36</f>
        <v>47665.05</v>
      </c>
      <c r="E24" s="87">
        <f t="shared" si="0"/>
        <v>47665.05</v>
      </c>
      <c r="F24" s="87">
        <f>PRODUCT(C24,F36)</f>
        <v>54433.487099999998</v>
      </c>
      <c r="G24" s="90"/>
    </row>
    <row r="25" spans="1:8">
      <c r="A25" s="75" t="s">
        <v>543</v>
      </c>
    </row>
    <row r="26" spans="1:8">
      <c r="A26" s="93"/>
      <c r="B26" s="80" t="s">
        <v>764</v>
      </c>
      <c r="C26" s="81"/>
      <c r="D26" s="82" t="s">
        <v>228</v>
      </c>
      <c r="E26" s="83">
        <f>SUM(E27:E35)</f>
        <v>77127.752160000004</v>
      </c>
      <c r="F26" s="83">
        <f>SUM(F27:F35)</f>
        <v>88079.892966719985</v>
      </c>
      <c r="G26" s="96"/>
      <c r="H26" s="100" t="s">
        <v>545</v>
      </c>
    </row>
    <row r="27" spans="1:8">
      <c r="A27" s="94">
        <v>1</v>
      </c>
      <c r="B27" s="114" t="s">
        <v>765</v>
      </c>
      <c r="C27" s="115">
        <v>1</v>
      </c>
      <c r="D27" s="78">
        <v>627.46</v>
      </c>
      <c r="E27" s="78">
        <f t="shared" ref="E27:E35" si="1">(C27*D27)</f>
        <v>627.46</v>
      </c>
      <c r="F27" s="78">
        <f t="shared" ref="F27:F32" si="2">(E27*1.142)</f>
        <v>716.55931999999996</v>
      </c>
      <c r="G27" s="97" t="s">
        <v>766</v>
      </c>
    </row>
    <row r="28" spans="1:8">
      <c r="A28" s="94">
        <v>2</v>
      </c>
      <c r="B28" s="114" t="s">
        <v>767</v>
      </c>
      <c r="C28" s="115">
        <v>1</v>
      </c>
      <c r="D28" s="78">
        <v>882.41</v>
      </c>
      <c r="E28" s="78">
        <f t="shared" si="1"/>
        <v>882.41</v>
      </c>
      <c r="F28" s="78">
        <f t="shared" si="2"/>
        <v>1007.7122199999999</v>
      </c>
      <c r="G28" s="97" t="s">
        <v>768</v>
      </c>
    </row>
    <row r="29" spans="1:8">
      <c r="A29" s="94">
        <v>3</v>
      </c>
      <c r="B29" s="114" t="s">
        <v>769</v>
      </c>
      <c r="C29" s="115">
        <v>1</v>
      </c>
      <c r="D29" s="78">
        <v>810.88</v>
      </c>
      <c r="E29" s="78">
        <f t="shared" si="1"/>
        <v>810.88</v>
      </c>
      <c r="F29" s="78">
        <f t="shared" si="2"/>
        <v>926.02495999999996</v>
      </c>
      <c r="G29" s="97" t="s">
        <v>770</v>
      </c>
    </row>
    <row r="30" spans="1:8">
      <c r="A30" s="94">
        <v>4</v>
      </c>
      <c r="B30" s="120" t="s">
        <v>1010</v>
      </c>
      <c r="C30" s="121">
        <v>1</v>
      </c>
      <c r="D30" s="78">
        <v>5487.36</v>
      </c>
      <c r="E30" s="78">
        <f t="shared" si="1"/>
        <v>5487.36</v>
      </c>
      <c r="F30" s="78">
        <f t="shared" si="2"/>
        <v>6266.5651199999993</v>
      </c>
      <c r="G30" s="97"/>
    </row>
    <row r="31" spans="1:8">
      <c r="A31" s="94">
        <v>5</v>
      </c>
      <c r="B31" s="120" t="s">
        <v>1011</v>
      </c>
      <c r="C31" s="121">
        <v>5</v>
      </c>
      <c r="D31" s="78">
        <f>5*91*3</f>
        <v>1365</v>
      </c>
      <c r="E31" s="78">
        <f t="shared" si="1"/>
        <v>6825</v>
      </c>
      <c r="F31" s="78">
        <f t="shared" si="2"/>
        <v>7794.15</v>
      </c>
      <c r="G31" s="97"/>
      <c r="H31" s="43" t="s">
        <v>1012</v>
      </c>
    </row>
    <row r="32" spans="1:8">
      <c r="A32" s="94">
        <v>6</v>
      </c>
      <c r="B32" s="120" t="s">
        <v>1013</v>
      </c>
      <c r="C32" s="121">
        <v>15</v>
      </c>
      <c r="D32" s="78">
        <v>2728</v>
      </c>
      <c r="E32" s="78">
        <f t="shared" si="1"/>
        <v>40920</v>
      </c>
      <c r="F32" s="78">
        <f t="shared" si="2"/>
        <v>46730.64</v>
      </c>
      <c r="G32" s="97"/>
    </row>
    <row r="33" spans="1:8">
      <c r="A33" s="94">
        <v>7</v>
      </c>
      <c r="B33" s="114" t="s">
        <v>1017</v>
      </c>
      <c r="C33" s="115">
        <v>2</v>
      </c>
      <c r="D33" s="78">
        <v>2913.4862400000002</v>
      </c>
      <c r="E33" s="78">
        <f t="shared" si="1"/>
        <v>5826.9724800000004</v>
      </c>
      <c r="F33" s="78">
        <f t="shared" ref="F33:F35" si="3">(E33*1.142)</f>
        <v>6654.4025721600001</v>
      </c>
      <c r="G33" s="97" t="s">
        <v>1018</v>
      </c>
    </row>
    <row r="34" spans="1:8">
      <c r="A34" s="94">
        <v>8</v>
      </c>
      <c r="B34" s="114" t="s">
        <v>1019</v>
      </c>
      <c r="C34" s="115">
        <v>3</v>
      </c>
      <c r="D34" s="78">
        <v>3597.0665300000001</v>
      </c>
      <c r="E34" s="78">
        <f t="shared" si="1"/>
        <v>10791.19959</v>
      </c>
      <c r="F34" s="78">
        <f t="shared" si="3"/>
        <v>12323.549931779999</v>
      </c>
      <c r="G34" s="97" t="s">
        <v>1020</v>
      </c>
    </row>
    <row r="35" spans="1:8">
      <c r="A35" s="94">
        <v>9</v>
      </c>
      <c r="B35" s="114" t="s">
        <v>1037</v>
      </c>
      <c r="C35" s="115">
        <v>1</v>
      </c>
      <c r="D35" s="78">
        <v>4956.4700899999998</v>
      </c>
      <c r="E35" s="78">
        <f t="shared" si="1"/>
        <v>4956.4700899999998</v>
      </c>
      <c r="F35" s="78">
        <f t="shared" si="3"/>
        <v>5660.288842779999</v>
      </c>
      <c r="G35" s="97" t="s">
        <v>1038</v>
      </c>
    </row>
    <row r="36" spans="1:8">
      <c r="A36" s="93"/>
      <c r="B36" s="80" t="s">
        <v>771</v>
      </c>
      <c r="C36" s="81"/>
      <c r="D36" s="82" t="s">
        <v>228</v>
      </c>
      <c r="E36" s="83">
        <f>SUM(E37:E39)</f>
        <v>47665.05</v>
      </c>
      <c r="F36" s="83">
        <f>SUM(F37:F39)</f>
        <v>54433.487099999998</v>
      </c>
      <c r="G36" s="96"/>
      <c r="H36" s="100" t="s">
        <v>545</v>
      </c>
    </row>
    <row r="37" spans="1:8">
      <c r="A37" s="94">
        <v>1</v>
      </c>
      <c r="B37" s="114" t="s">
        <v>772</v>
      </c>
      <c r="C37" s="115">
        <v>1</v>
      </c>
      <c r="D37" s="78">
        <v>557.86</v>
      </c>
      <c r="E37" s="78">
        <f>(C37*D37)</f>
        <v>557.86</v>
      </c>
      <c r="F37" s="78">
        <f>(E37*1.142)</f>
        <v>637.07611999999995</v>
      </c>
      <c r="G37" s="97" t="s">
        <v>773</v>
      </c>
    </row>
    <row r="38" spans="1:8">
      <c r="A38" s="94">
        <v>2</v>
      </c>
      <c r="B38" s="114" t="s">
        <v>774</v>
      </c>
      <c r="C38" s="115">
        <v>1</v>
      </c>
      <c r="D38" s="78">
        <v>26687</v>
      </c>
      <c r="E38" s="78">
        <f>(C38*D38)</f>
        <v>26687</v>
      </c>
      <c r="F38" s="78">
        <f>(E38*1.142)</f>
        <v>30476.553999999996</v>
      </c>
      <c r="G38" s="97" t="s">
        <v>775</v>
      </c>
    </row>
    <row r="39" spans="1:8">
      <c r="A39" s="95">
        <v>3</v>
      </c>
      <c r="B39" s="116" t="s">
        <v>776</v>
      </c>
      <c r="C39" s="117">
        <v>1</v>
      </c>
      <c r="D39" s="87">
        <v>20420.189999999999</v>
      </c>
      <c r="E39" s="87">
        <f>(C39*D39)</f>
        <v>20420.189999999999</v>
      </c>
      <c r="F39" s="87">
        <f>(E39*1.142)</f>
        <v>23319.856979999997</v>
      </c>
      <c r="G39" s="98" t="s">
        <v>777</v>
      </c>
    </row>
    <row r="40" spans="1:8">
      <c r="A40" s="75" t="s">
        <v>576</v>
      </c>
    </row>
    <row r="41" spans="1:8" ht="15">
      <c r="A41" s="93"/>
      <c r="B41" s="80" t="s">
        <v>778</v>
      </c>
      <c r="C41" s="81"/>
      <c r="D41" s="82" t="s">
        <v>228</v>
      </c>
      <c r="E41" s="83">
        <f>SUM(E42:E57)</f>
        <v>148239.57819</v>
      </c>
      <c r="F41" s="83">
        <f>SUM(F42:F57)</f>
        <v>169289.59829297996</v>
      </c>
      <c r="G41" s="96"/>
      <c r="H41" s="99" t="s">
        <v>545</v>
      </c>
    </row>
    <row r="42" spans="1:8">
      <c r="A42" s="94">
        <v>1</v>
      </c>
      <c r="B42" s="114" t="s">
        <v>1039</v>
      </c>
      <c r="C42" s="115">
        <v>1</v>
      </c>
      <c r="D42" s="78">
        <v>89488.26397</v>
      </c>
      <c r="E42" s="78">
        <f t="shared" ref="E42:E57" si="4">(C42*D42)</f>
        <v>89488.26397</v>
      </c>
      <c r="F42" s="78">
        <f t="shared" ref="F42:F57" si="5">(E42*1.142)</f>
        <v>102195.59745373999</v>
      </c>
      <c r="G42" s="97" t="s">
        <v>1040</v>
      </c>
    </row>
    <row r="43" spans="1:8">
      <c r="A43" s="94">
        <v>2</v>
      </c>
      <c r="B43" s="114" t="s">
        <v>580</v>
      </c>
      <c r="C43" s="115">
        <v>1</v>
      </c>
      <c r="D43" s="78">
        <v>395.48</v>
      </c>
      <c r="E43" s="78">
        <f t="shared" si="4"/>
        <v>395.48</v>
      </c>
      <c r="F43" s="78">
        <f t="shared" si="5"/>
        <v>451.63815999999997</v>
      </c>
      <c r="G43" s="97" t="s">
        <v>581</v>
      </c>
    </row>
    <row r="44" spans="1:8">
      <c r="A44" s="94">
        <v>3</v>
      </c>
      <c r="B44" s="114" t="s">
        <v>582</v>
      </c>
      <c r="C44" s="115">
        <v>1</v>
      </c>
      <c r="D44" s="78">
        <v>4285.4399999999996</v>
      </c>
      <c r="E44" s="78">
        <f t="shared" si="4"/>
        <v>4285.4399999999996</v>
      </c>
      <c r="F44" s="78">
        <f t="shared" si="5"/>
        <v>4893.9724799999995</v>
      </c>
      <c r="G44" s="97" t="s">
        <v>583</v>
      </c>
    </row>
    <row r="45" spans="1:8">
      <c r="A45" s="94">
        <v>4</v>
      </c>
      <c r="B45" s="114" t="s">
        <v>584</v>
      </c>
      <c r="C45" s="115">
        <v>1</v>
      </c>
      <c r="D45" s="78">
        <v>1080.74</v>
      </c>
      <c r="E45" s="78">
        <f t="shared" si="4"/>
        <v>1080.74</v>
      </c>
      <c r="F45" s="78">
        <f t="shared" si="5"/>
        <v>1234.20508</v>
      </c>
      <c r="G45" s="97" t="s">
        <v>585</v>
      </c>
    </row>
    <row r="46" spans="1:8">
      <c r="A46" s="94">
        <v>5</v>
      </c>
      <c r="B46" s="114" t="s">
        <v>1035</v>
      </c>
      <c r="C46" s="115">
        <v>1</v>
      </c>
      <c r="D46" s="78">
        <v>14762.424220000001</v>
      </c>
      <c r="E46" s="78">
        <f t="shared" si="4"/>
        <v>14762.424220000001</v>
      </c>
      <c r="F46" s="78">
        <f t="shared" si="5"/>
        <v>16858.688459239998</v>
      </c>
      <c r="G46" s="97" t="s">
        <v>1036</v>
      </c>
    </row>
    <row r="47" spans="1:8">
      <c r="A47" s="94">
        <v>6</v>
      </c>
      <c r="B47" s="114" t="s">
        <v>779</v>
      </c>
      <c r="C47" s="115">
        <v>1</v>
      </c>
      <c r="D47" s="78">
        <v>1310.23</v>
      </c>
      <c r="E47" s="78">
        <f t="shared" si="4"/>
        <v>1310.23</v>
      </c>
      <c r="F47" s="78">
        <f t="shared" si="5"/>
        <v>1496.2826599999999</v>
      </c>
      <c r="G47" s="97" t="s">
        <v>780</v>
      </c>
    </row>
    <row r="48" spans="1:8">
      <c r="A48" s="94">
        <v>7</v>
      </c>
      <c r="B48" s="114" t="s">
        <v>781</v>
      </c>
      <c r="C48" s="115">
        <v>1</v>
      </c>
      <c r="D48" s="78">
        <v>14457.62</v>
      </c>
      <c r="E48" s="78">
        <f t="shared" si="4"/>
        <v>14457.62</v>
      </c>
      <c r="F48" s="78">
        <f t="shared" si="5"/>
        <v>16510.602039999998</v>
      </c>
      <c r="G48" s="97" t="s">
        <v>782</v>
      </c>
    </row>
    <row r="49" spans="1:8">
      <c r="A49" s="94">
        <v>8</v>
      </c>
      <c r="B49" s="114" t="s">
        <v>783</v>
      </c>
      <c r="C49" s="115">
        <v>1</v>
      </c>
      <c r="D49" s="78">
        <v>1574.82</v>
      </c>
      <c r="E49" s="78">
        <f t="shared" si="4"/>
        <v>1574.82</v>
      </c>
      <c r="F49" s="78">
        <f t="shared" si="5"/>
        <v>1798.4444399999998</v>
      </c>
      <c r="G49" s="97" t="s">
        <v>784</v>
      </c>
    </row>
    <row r="50" spans="1:8">
      <c r="A50" s="94">
        <v>9</v>
      </c>
      <c r="B50" s="114" t="s">
        <v>592</v>
      </c>
      <c r="C50" s="115">
        <v>1</v>
      </c>
      <c r="D50" s="78">
        <v>7004.55</v>
      </c>
      <c r="E50" s="78">
        <f t="shared" si="4"/>
        <v>7004.55</v>
      </c>
      <c r="F50" s="78">
        <f t="shared" si="5"/>
        <v>7999.1960999999992</v>
      </c>
      <c r="G50" s="97" t="s">
        <v>593</v>
      </c>
    </row>
    <row r="51" spans="1:8">
      <c r="A51" s="94">
        <v>10</v>
      </c>
      <c r="B51" s="114" t="s">
        <v>594</v>
      </c>
      <c r="C51" s="115">
        <v>1</v>
      </c>
      <c r="D51" s="78">
        <v>4057.41</v>
      </c>
      <c r="E51" s="78">
        <f t="shared" si="4"/>
        <v>4057.41</v>
      </c>
      <c r="F51" s="78">
        <f t="shared" si="5"/>
        <v>4633.5622199999998</v>
      </c>
      <c r="G51" s="97" t="s">
        <v>595</v>
      </c>
    </row>
    <row r="52" spans="1:8">
      <c r="A52" s="94">
        <v>11</v>
      </c>
      <c r="B52" s="120" t="s">
        <v>616</v>
      </c>
      <c r="C52" s="121">
        <v>5</v>
      </c>
      <c r="D52" s="78">
        <v>297.77</v>
      </c>
      <c r="E52" s="78">
        <f t="shared" si="4"/>
        <v>1488.85</v>
      </c>
      <c r="F52" s="78">
        <f t="shared" si="5"/>
        <v>1700.2666999999997</v>
      </c>
      <c r="G52" s="97" t="s">
        <v>617</v>
      </c>
    </row>
    <row r="53" spans="1:8">
      <c r="A53" s="94">
        <v>12</v>
      </c>
      <c r="B53" s="120" t="s">
        <v>618</v>
      </c>
      <c r="C53" s="121">
        <v>5</v>
      </c>
      <c r="D53" s="78">
        <v>257.32</v>
      </c>
      <c r="E53" s="78">
        <f t="shared" si="4"/>
        <v>1286.5999999999999</v>
      </c>
      <c r="F53" s="78">
        <f t="shared" si="5"/>
        <v>1469.2971999999997</v>
      </c>
      <c r="G53" s="97" t="s">
        <v>619</v>
      </c>
    </row>
    <row r="54" spans="1:8">
      <c r="A54" s="94">
        <v>13</v>
      </c>
      <c r="B54" s="120" t="s">
        <v>996</v>
      </c>
      <c r="C54" s="121">
        <v>5</v>
      </c>
      <c r="D54" s="78">
        <v>524.07000000000005</v>
      </c>
      <c r="E54" s="78">
        <f t="shared" si="4"/>
        <v>2620.3500000000004</v>
      </c>
      <c r="F54" s="78">
        <f t="shared" si="5"/>
        <v>2992.4397000000004</v>
      </c>
      <c r="G54" s="97" t="s">
        <v>997</v>
      </c>
    </row>
    <row r="55" spans="1:8">
      <c r="A55" s="94">
        <v>14</v>
      </c>
      <c r="B55" s="120" t="s">
        <v>620</v>
      </c>
      <c r="C55" s="121">
        <v>5</v>
      </c>
      <c r="D55" s="78">
        <f>3*67</f>
        <v>201</v>
      </c>
      <c r="E55" s="78">
        <f t="shared" si="4"/>
        <v>1005</v>
      </c>
      <c r="F55" s="78">
        <f t="shared" si="5"/>
        <v>1147.7099999999998</v>
      </c>
      <c r="G55" s="97" t="s">
        <v>204</v>
      </c>
    </row>
    <row r="56" spans="1:8">
      <c r="A56" s="94">
        <v>15</v>
      </c>
      <c r="B56" s="120" t="s">
        <v>621</v>
      </c>
      <c r="C56" s="121">
        <v>5</v>
      </c>
      <c r="D56" s="78">
        <f>3*87</f>
        <v>261</v>
      </c>
      <c r="E56" s="78">
        <f t="shared" si="4"/>
        <v>1305</v>
      </c>
      <c r="F56" s="78">
        <f t="shared" si="5"/>
        <v>1490.31</v>
      </c>
      <c r="G56" s="97" t="s">
        <v>204</v>
      </c>
    </row>
    <row r="57" spans="1:8">
      <c r="A57" s="94">
        <v>16</v>
      </c>
      <c r="B57" s="120" t="s">
        <v>624</v>
      </c>
      <c r="C57" s="121">
        <v>5</v>
      </c>
      <c r="D57" s="78">
        <v>423.36</v>
      </c>
      <c r="E57" s="78">
        <f t="shared" si="4"/>
        <v>2116.8000000000002</v>
      </c>
      <c r="F57" s="78">
        <f t="shared" si="5"/>
        <v>2417.3856000000001</v>
      </c>
      <c r="G57" s="97" t="s">
        <v>625</v>
      </c>
    </row>
    <row r="58" spans="1:8" ht="15">
      <c r="A58" s="93"/>
      <c r="B58" s="80" t="s">
        <v>785</v>
      </c>
      <c r="C58" s="81"/>
      <c r="D58" s="82" t="s">
        <v>228</v>
      </c>
      <c r="E58" s="83">
        <f>SUM(E59:E67)</f>
        <v>131412.42819000001</v>
      </c>
      <c r="F58" s="83">
        <f>SUM(F59:F67)</f>
        <v>150072.99299297997</v>
      </c>
      <c r="G58" s="96"/>
      <c r="H58" s="99" t="s">
        <v>545</v>
      </c>
    </row>
    <row r="59" spans="1:8">
      <c r="A59" s="94">
        <v>1</v>
      </c>
      <c r="B59" s="114" t="s">
        <v>1039</v>
      </c>
      <c r="C59" s="115">
        <v>1</v>
      </c>
      <c r="D59" s="78">
        <v>89488.26397</v>
      </c>
      <c r="E59" s="78">
        <f t="shared" ref="E59:E67" si="6">(C59*D59)</f>
        <v>89488.26397</v>
      </c>
      <c r="F59" s="78">
        <f t="shared" ref="F59:F67" si="7">(E59*1.142)</f>
        <v>102195.59745373999</v>
      </c>
      <c r="G59" s="97" t="s">
        <v>1040</v>
      </c>
    </row>
    <row r="60" spans="1:8">
      <c r="A60" s="94">
        <v>2</v>
      </c>
      <c r="B60" s="114" t="s">
        <v>580</v>
      </c>
      <c r="C60" s="115">
        <v>1</v>
      </c>
      <c r="D60" s="78">
        <v>395.48</v>
      </c>
      <c r="E60" s="78">
        <f t="shared" si="6"/>
        <v>395.48</v>
      </c>
      <c r="F60" s="78">
        <f t="shared" si="7"/>
        <v>451.63815999999997</v>
      </c>
      <c r="G60" s="97" t="s">
        <v>581</v>
      </c>
    </row>
    <row r="61" spans="1:8">
      <c r="A61" s="94">
        <v>3</v>
      </c>
      <c r="B61" s="114" t="s">
        <v>582</v>
      </c>
      <c r="C61" s="115">
        <v>1</v>
      </c>
      <c r="D61" s="78">
        <v>4285.4399999999996</v>
      </c>
      <c r="E61" s="78">
        <f t="shared" si="6"/>
        <v>4285.4399999999996</v>
      </c>
      <c r="F61" s="78">
        <f t="shared" si="7"/>
        <v>4893.9724799999995</v>
      </c>
      <c r="G61" s="97" t="s">
        <v>583</v>
      </c>
    </row>
    <row r="62" spans="1:8">
      <c r="A62" s="94">
        <v>4</v>
      </c>
      <c r="B62" s="114" t="s">
        <v>584</v>
      </c>
      <c r="C62" s="115">
        <v>1</v>
      </c>
      <c r="D62" s="78">
        <v>1080.74</v>
      </c>
      <c r="E62" s="78">
        <f t="shared" si="6"/>
        <v>1080.74</v>
      </c>
      <c r="F62" s="78">
        <f t="shared" si="7"/>
        <v>1234.20508</v>
      </c>
      <c r="G62" s="97" t="s">
        <v>585</v>
      </c>
    </row>
    <row r="63" spans="1:8">
      <c r="A63" s="94">
        <v>5</v>
      </c>
      <c r="B63" s="114" t="s">
        <v>1035</v>
      </c>
      <c r="C63" s="115">
        <v>1</v>
      </c>
      <c r="D63" s="78">
        <v>14762.424220000001</v>
      </c>
      <c r="E63" s="78">
        <f t="shared" si="6"/>
        <v>14762.424220000001</v>
      </c>
      <c r="F63" s="78">
        <f t="shared" si="7"/>
        <v>16858.688459239998</v>
      </c>
      <c r="G63" s="97" t="s">
        <v>1036</v>
      </c>
    </row>
    <row r="64" spans="1:8">
      <c r="A64" s="94">
        <v>6</v>
      </c>
      <c r="B64" s="114" t="s">
        <v>779</v>
      </c>
      <c r="C64" s="115">
        <v>1</v>
      </c>
      <c r="D64" s="78">
        <v>1310.23</v>
      </c>
      <c r="E64" s="78">
        <f t="shared" si="6"/>
        <v>1310.23</v>
      </c>
      <c r="F64" s="78">
        <f t="shared" si="7"/>
        <v>1496.2826599999999</v>
      </c>
      <c r="G64" s="97" t="s">
        <v>780</v>
      </c>
    </row>
    <row r="65" spans="1:8">
      <c r="A65" s="94">
        <v>7</v>
      </c>
      <c r="B65" s="114" t="s">
        <v>781</v>
      </c>
      <c r="C65" s="115">
        <v>1</v>
      </c>
      <c r="D65" s="78">
        <v>14457.62</v>
      </c>
      <c r="E65" s="78">
        <f t="shared" si="6"/>
        <v>14457.62</v>
      </c>
      <c r="F65" s="78">
        <f t="shared" si="7"/>
        <v>16510.602039999998</v>
      </c>
      <c r="G65" s="97" t="s">
        <v>782</v>
      </c>
    </row>
    <row r="66" spans="1:8">
      <c r="A66" s="94">
        <v>8</v>
      </c>
      <c r="B66" s="114" t="s">
        <v>783</v>
      </c>
      <c r="C66" s="115">
        <v>1</v>
      </c>
      <c r="D66" s="78">
        <v>1574.82</v>
      </c>
      <c r="E66" s="78">
        <f t="shared" si="6"/>
        <v>1574.82</v>
      </c>
      <c r="F66" s="78">
        <f t="shared" si="7"/>
        <v>1798.4444399999998</v>
      </c>
      <c r="G66" s="97" t="s">
        <v>784</v>
      </c>
    </row>
    <row r="67" spans="1:8">
      <c r="A67" s="95">
        <v>9</v>
      </c>
      <c r="B67" s="116" t="s">
        <v>594</v>
      </c>
      <c r="C67" s="117">
        <v>1</v>
      </c>
      <c r="D67" s="87">
        <v>4057.41</v>
      </c>
      <c r="E67" s="87">
        <f t="shared" si="6"/>
        <v>4057.41</v>
      </c>
      <c r="F67" s="87">
        <f t="shared" si="7"/>
        <v>4633.5622199999998</v>
      </c>
      <c r="G67" s="98" t="s">
        <v>595</v>
      </c>
    </row>
    <row r="68" spans="1:8" ht="15">
      <c r="A68" s="93"/>
      <c r="B68" s="80" t="s">
        <v>786</v>
      </c>
      <c r="C68" s="81"/>
      <c r="D68" s="82" t="s">
        <v>228</v>
      </c>
      <c r="E68" s="83">
        <f>SUM(E69:E78)</f>
        <v>138416.97818999999</v>
      </c>
      <c r="F68" s="83">
        <f>SUM(F69:F78)</f>
        <v>158072.18909297997</v>
      </c>
      <c r="G68" s="96"/>
      <c r="H68" s="99" t="s">
        <v>545</v>
      </c>
    </row>
    <row r="69" spans="1:8">
      <c r="A69" s="94">
        <v>1</v>
      </c>
      <c r="B69" s="114" t="s">
        <v>1039</v>
      </c>
      <c r="C69" s="115">
        <v>1</v>
      </c>
      <c r="D69" s="78">
        <v>89488.26397</v>
      </c>
      <c r="E69" s="78">
        <f t="shared" ref="E69:E78" si="8">(C69*D69)</f>
        <v>89488.26397</v>
      </c>
      <c r="F69" s="78">
        <f t="shared" ref="F69:F78" si="9">(E69*1.142)</f>
        <v>102195.59745373999</v>
      </c>
      <c r="G69" s="97" t="s">
        <v>1040</v>
      </c>
    </row>
    <row r="70" spans="1:8">
      <c r="A70" s="94">
        <v>2</v>
      </c>
      <c r="B70" s="114" t="s">
        <v>580</v>
      </c>
      <c r="C70" s="115">
        <v>1</v>
      </c>
      <c r="D70" s="78">
        <v>395.48</v>
      </c>
      <c r="E70" s="78">
        <f t="shared" si="8"/>
        <v>395.48</v>
      </c>
      <c r="F70" s="78">
        <f t="shared" si="9"/>
        <v>451.63815999999997</v>
      </c>
      <c r="G70" s="97" t="s">
        <v>581</v>
      </c>
    </row>
    <row r="71" spans="1:8">
      <c r="A71" s="94">
        <v>3</v>
      </c>
      <c r="B71" s="114" t="s">
        <v>582</v>
      </c>
      <c r="C71" s="115">
        <v>1</v>
      </c>
      <c r="D71" s="78">
        <v>4285.4399999999996</v>
      </c>
      <c r="E71" s="78">
        <f t="shared" si="8"/>
        <v>4285.4399999999996</v>
      </c>
      <c r="F71" s="78">
        <f t="shared" si="9"/>
        <v>4893.9724799999995</v>
      </c>
      <c r="G71" s="97" t="s">
        <v>583</v>
      </c>
    </row>
    <row r="72" spans="1:8">
      <c r="A72" s="94">
        <v>4</v>
      </c>
      <c r="B72" s="114" t="s">
        <v>584</v>
      </c>
      <c r="C72" s="115">
        <v>1</v>
      </c>
      <c r="D72" s="78">
        <v>1080.74</v>
      </c>
      <c r="E72" s="78">
        <f t="shared" si="8"/>
        <v>1080.74</v>
      </c>
      <c r="F72" s="78">
        <f t="shared" si="9"/>
        <v>1234.20508</v>
      </c>
      <c r="G72" s="97" t="s">
        <v>585</v>
      </c>
    </row>
    <row r="73" spans="1:8">
      <c r="A73" s="94">
        <v>5</v>
      </c>
      <c r="B73" s="114" t="s">
        <v>1035</v>
      </c>
      <c r="C73" s="115">
        <v>1</v>
      </c>
      <c r="D73" s="78">
        <v>14762.424220000001</v>
      </c>
      <c r="E73" s="78">
        <f t="shared" si="8"/>
        <v>14762.424220000001</v>
      </c>
      <c r="F73" s="78">
        <f t="shared" si="9"/>
        <v>16858.688459239998</v>
      </c>
      <c r="G73" s="97" t="s">
        <v>1036</v>
      </c>
    </row>
    <row r="74" spans="1:8">
      <c r="A74" s="94">
        <v>6</v>
      </c>
      <c r="B74" s="114" t="s">
        <v>779</v>
      </c>
      <c r="C74" s="115">
        <v>1</v>
      </c>
      <c r="D74" s="78">
        <v>1310.23</v>
      </c>
      <c r="E74" s="78">
        <f t="shared" si="8"/>
        <v>1310.23</v>
      </c>
      <c r="F74" s="78">
        <f t="shared" si="9"/>
        <v>1496.2826599999999</v>
      </c>
      <c r="G74" s="97" t="s">
        <v>780</v>
      </c>
    </row>
    <row r="75" spans="1:8">
      <c r="A75" s="94">
        <v>7</v>
      </c>
      <c r="B75" s="114" t="s">
        <v>781</v>
      </c>
      <c r="C75" s="115">
        <v>1</v>
      </c>
      <c r="D75" s="78">
        <v>14457.62</v>
      </c>
      <c r="E75" s="78">
        <f t="shared" si="8"/>
        <v>14457.62</v>
      </c>
      <c r="F75" s="78">
        <f t="shared" si="9"/>
        <v>16510.602039999998</v>
      </c>
      <c r="G75" s="97" t="s">
        <v>782</v>
      </c>
    </row>
    <row r="76" spans="1:8">
      <c r="A76" s="94">
        <v>8</v>
      </c>
      <c r="B76" s="114" t="s">
        <v>783</v>
      </c>
      <c r="C76" s="115">
        <v>1</v>
      </c>
      <c r="D76" s="78">
        <v>1574.82</v>
      </c>
      <c r="E76" s="78">
        <f t="shared" si="8"/>
        <v>1574.82</v>
      </c>
      <c r="F76" s="78">
        <f t="shared" si="9"/>
        <v>1798.4444399999998</v>
      </c>
      <c r="G76" s="97" t="s">
        <v>784</v>
      </c>
    </row>
    <row r="77" spans="1:8">
      <c r="A77" s="94">
        <v>9</v>
      </c>
      <c r="B77" s="114" t="s">
        <v>592</v>
      </c>
      <c r="C77" s="115">
        <v>1</v>
      </c>
      <c r="D77" s="78">
        <v>7004.55</v>
      </c>
      <c r="E77" s="78">
        <f t="shared" si="8"/>
        <v>7004.55</v>
      </c>
      <c r="F77" s="78">
        <f t="shared" si="9"/>
        <v>7999.1960999999992</v>
      </c>
      <c r="G77" s="97" t="s">
        <v>676</v>
      </c>
    </row>
    <row r="78" spans="1:8">
      <c r="A78" s="95">
        <v>10</v>
      </c>
      <c r="B78" s="116" t="s">
        <v>594</v>
      </c>
      <c r="C78" s="117">
        <v>1</v>
      </c>
      <c r="D78" s="87">
        <v>4057.41</v>
      </c>
      <c r="E78" s="87">
        <f t="shared" si="8"/>
        <v>4057.41</v>
      </c>
      <c r="F78" s="87">
        <f t="shared" si="9"/>
        <v>4633.5622199999998</v>
      </c>
      <c r="G78" s="98" t="s">
        <v>595</v>
      </c>
    </row>
  </sheetData>
  <autoFilter ref="A9:I78"/>
  <hyperlinks>
    <hyperlink ref="H26" location="A10" display="A10"/>
    <hyperlink ref="H36" location="A10" display="A10"/>
    <hyperlink ref="H41" location="A10" display="A10"/>
    <hyperlink ref="H58" location="A10" display="A10"/>
    <hyperlink ref="H68" location="A10" display="A10"/>
    <hyperlink ref="B12" location="'SCQF344-FLI'!B555" display="'SCQF344-FLI'!B555"/>
    <hyperlink ref="B13" location="'SCQF344-FLI'!B1169" display="'SCQF344-FLI'!B1169"/>
    <hyperlink ref="B14" location="'SCQF344-FLI'!B1251" display="'SCQF344-FLI'!B1251"/>
    <hyperlink ref="B15" location="'SCQF344-FLI'!B1264" display="'SCQF344-FLI'!B1264"/>
    <hyperlink ref="B16" location="'SCQF344-FLI'!B1271" display="'SCQF344-FLI'!B1271"/>
    <hyperlink ref="B17" location="'SCQF344-FLI'!B1295" display="'SCQF344-FLI'!B1295"/>
    <hyperlink ref="B18" location="'SCQF344-FLI'!B1312" display="'SCQF344-FLI'!B1312"/>
    <hyperlink ref="B19" location="'SCQF344-FLI'!B1357" display="'SCQF344-FLI'!B1357"/>
    <hyperlink ref="B20" location="B39" display="B39"/>
    <hyperlink ref="B21" location="B57" display="B57"/>
    <hyperlink ref="B22" location="B67" display="B67"/>
    <hyperlink ref="B23" location="B26" display="B26"/>
    <hyperlink ref="B24" location="B34" display="B34"/>
    <hyperlink ref="G8" location="'SummaryReport'!A13" display="'SummaryReport'!A13"/>
  </hyperlinks>
  <pageMargins left="0.7" right="0.7" top="0.75" bottom="0.75" header="0.3" footer="0.3"/>
  <pageSetup paperSize="9" fitToHeight="100" orientation="landscape" horizontalDpi="200" verticalDpi="200" r:id="rId1"/>
  <headerFooter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"/>
  <sheetViews>
    <sheetView showGridLines="0" zoomScaleNormal="100" zoomScaleSheetLayoutView="100" workbookViewId="0">
      <pane xSplit="8" ySplit="9" topLeftCell="I37" activePane="bottomRight" state="frozen"/>
      <selection pane="topRight" activeCell="J1" sqref="J1"/>
      <selection pane="bottomLeft" activeCell="A10" sqref="A10"/>
      <selection pane="bottomRight" activeCell="B60" sqref="A60:XFD60"/>
    </sheetView>
  </sheetViews>
  <sheetFormatPr defaultRowHeight="14.25"/>
  <cols>
    <col min="1" max="1" width="10.7109375" style="64" customWidth="1"/>
    <col min="2" max="2" width="60.7109375" style="39" customWidth="1"/>
    <col min="3" max="3" width="10.7109375" style="63" customWidth="1"/>
    <col min="4" max="5" width="10.7109375" style="56" customWidth="1"/>
    <col min="6" max="6" width="11.7109375" style="56" customWidth="1"/>
    <col min="7" max="7" width="10.7109375" style="2" customWidth="1"/>
    <col min="8" max="8" width="8.140625" style="43" customWidth="1"/>
    <col min="9" max="16384" width="9.140625" style="1"/>
  </cols>
  <sheetData>
    <row r="1" spans="1:8" ht="40.5" customHeight="1">
      <c r="A1" s="50"/>
      <c r="B1" s="35"/>
      <c r="C1" s="57"/>
      <c r="D1" s="57"/>
      <c r="E1" s="57"/>
      <c r="F1" s="57" t="s">
        <v>13</v>
      </c>
      <c r="G1" s="6"/>
      <c r="H1" s="1"/>
    </row>
    <row r="2" spans="1:8" ht="14.25" customHeight="1">
      <c r="A2" s="51" t="s">
        <v>22</v>
      </c>
      <c r="B2" s="36"/>
      <c r="C2" s="58"/>
      <c r="D2" s="58"/>
      <c r="E2" s="65"/>
      <c r="F2" s="67" t="s">
        <v>1</v>
      </c>
      <c r="G2" s="4">
        <v>400087</v>
      </c>
      <c r="H2" s="1"/>
    </row>
    <row r="3" spans="1:8" ht="14.25" customHeight="1">
      <c r="A3" s="51" t="s">
        <v>0</v>
      </c>
      <c r="B3" s="36" t="s">
        <v>191</v>
      </c>
      <c r="C3" s="58"/>
      <c r="D3" s="58"/>
      <c r="E3" s="65"/>
      <c r="F3" s="67" t="s">
        <v>6</v>
      </c>
      <c r="G3" s="42" t="s">
        <v>195</v>
      </c>
      <c r="H3" s="1"/>
    </row>
    <row r="4" spans="1:8" ht="14.25" customHeight="1">
      <c r="A4" s="51" t="s">
        <v>2</v>
      </c>
      <c r="B4" s="36" t="s">
        <v>192</v>
      </c>
      <c r="C4" s="58"/>
      <c r="D4" s="58"/>
      <c r="E4" s="65"/>
      <c r="F4" s="67" t="s">
        <v>5</v>
      </c>
      <c r="G4" s="3">
        <v>43626</v>
      </c>
      <c r="H4" s="1"/>
    </row>
    <row r="5" spans="1:8" ht="14.25" customHeight="1">
      <c r="A5" s="51" t="s">
        <v>4</v>
      </c>
      <c r="B5" s="36" t="s">
        <v>193</v>
      </c>
      <c r="C5" s="58"/>
      <c r="D5" s="58"/>
      <c r="E5" s="65"/>
      <c r="F5" s="67" t="s">
        <v>3</v>
      </c>
      <c r="G5" s="4"/>
      <c r="H5" s="1"/>
    </row>
    <row r="6" spans="1:8" ht="14.25" customHeight="1">
      <c r="A6" s="52" t="s">
        <v>26</v>
      </c>
      <c r="B6" s="37" t="s">
        <v>194</v>
      </c>
      <c r="C6" s="59"/>
      <c r="D6" s="59"/>
      <c r="E6" s="66"/>
      <c r="F6" s="68" t="s">
        <v>7</v>
      </c>
      <c r="G6" s="5" t="s">
        <v>196</v>
      </c>
      <c r="H6" s="1"/>
    </row>
    <row r="7" spans="1:8" ht="14.25" customHeight="1">
      <c r="A7" s="53" t="s">
        <v>24</v>
      </c>
      <c r="B7" s="33"/>
      <c r="C7" s="60"/>
      <c r="D7" s="60"/>
      <c r="E7" s="60"/>
      <c r="F7" s="60"/>
      <c r="G7" s="27"/>
      <c r="H7" s="1"/>
    </row>
    <row r="8" spans="1:8" ht="15" customHeight="1">
      <c r="A8" s="54" t="s">
        <v>8</v>
      </c>
      <c r="B8" s="34"/>
      <c r="C8" s="61"/>
      <c r="D8" s="61"/>
      <c r="E8" s="61"/>
      <c r="F8" s="61"/>
      <c r="G8" s="113" t="s">
        <v>512</v>
      </c>
      <c r="H8" s="1"/>
    </row>
    <row r="9" spans="1:8">
      <c r="A9" s="55" t="s">
        <v>12</v>
      </c>
      <c r="B9" s="38" t="s">
        <v>9</v>
      </c>
      <c r="C9" s="62" t="s">
        <v>10</v>
      </c>
      <c r="D9" s="62" t="s">
        <v>11</v>
      </c>
      <c r="E9" s="62" t="s">
        <v>16</v>
      </c>
      <c r="F9" s="62" t="s">
        <v>20</v>
      </c>
      <c r="G9" s="7" t="s">
        <v>25</v>
      </c>
      <c r="H9" s="1"/>
    </row>
    <row r="10" spans="1:8">
      <c r="A10" s="75" t="s">
        <v>513</v>
      </c>
    </row>
    <row r="11" spans="1:8">
      <c r="A11" s="79"/>
      <c r="B11" s="80" t="s">
        <v>697</v>
      </c>
      <c r="C11" s="81"/>
      <c r="D11" s="82" t="s">
        <v>228</v>
      </c>
      <c r="E11" s="83">
        <f>SUM(E12:E44)</f>
        <v>18741600.785589997</v>
      </c>
      <c r="F11" s="83">
        <f>SUM(F12:F44)</f>
        <v>21402607.219643772</v>
      </c>
      <c r="G11" s="88"/>
    </row>
    <row r="12" spans="1:8">
      <c r="A12" s="76">
        <v>1</v>
      </c>
      <c r="B12" s="101" t="s">
        <v>515</v>
      </c>
      <c r="C12" s="77">
        <v>2</v>
      </c>
      <c r="D12" s="78">
        <f>'SCQF344-FLI'!E11</f>
        <v>381824.73000000004</v>
      </c>
      <c r="E12" s="78">
        <f t="shared" ref="E12:E44" si="0">(C12*D12)</f>
        <v>763649.46000000008</v>
      </c>
      <c r="F12" s="78">
        <f>PRODUCT(C12,'SCQF344-FLI'!F11)</f>
        <v>872087.68332000007</v>
      </c>
      <c r="G12" s="89"/>
    </row>
    <row r="13" spans="1:8">
      <c r="A13" s="76">
        <v>2</v>
      </c>
      <c r="B13" s="101" t="s">
        <v>698</v>
      </c>
      <c r="C13" s="77">
        <v>1</v>
      </c>
      <c r="D13" s="78">
        <f>'SCQF344-FLI'!E29</f>
        <v>380123.73000000004</v>
      </c>
      <c r="E13" s="78">
        <f t="shared" si="0"/>
        <v>380123.73000000004</v>
      </c>
      <c r="F13" s="78">
        <f>PRODUCT(C13,'SCQF344-FLI'!F29)</f>
        <v>434101.29966000008</v>
      </c>
      <c r="G13" s="89"/>
    </row>
    <row r="14" spans="1:8">
      <c r="A14" s="76">
        <v>3</v>
      </c>
      <c r="B14" s="101" t="s">
        <v>699</v>
      </c>
      <c r="C14" s="77">
        <v>6</v>
      </c>
      <c r="D14" s="78">
        <f>'SCQF344-FLI'!E105</f>
        <v>411016.64</v>
      </c>
      <c r="E14" s="78">
        <f t="shared" si="0"/>
        <v>2466099.84</v>
      </c>
      <c r="F14" s="78">
        <f>PRODUCT(C14,'SCQF344-FLI'!F105)</f>
        <v>2816286.0172800003</v>
      </c>
      <c r="G14" s="89"/>
    </row>
    <row r="15" spans="1:8">
      <c r="A15" s="76">
        <v>4</v>
      </c>
      <c r="B15" s="101" t="s">
        <v>700</v>
      </c>
      <c r="C15" s="77">
        <v>1</v>
      </c>
      <c r="D15" s="78">
        <f>'SCQF344-FLI'!E345</f>
        <v>1106116.82</v>
      </c>
      <c r="E15" s="78">
        <f t="shared" si="0"/>
        <v>1106116.82</v>
      </c>
      <c r="F15" s="78">
        <f>PRODUCT(C15,'SCQF344-FLI'!F345)</f>
        <v>1263185.4084399997</v>
      </c>
      <c r="G15" s="89"/>
    </row>
    <row r="16" spans="1:8">
      <c r="A16" s="76">
        <v>5</v>
      </c>
      <c r="B16" s="101" t="s">
        <v>701</v>
      </c>
      <c r="C16" s="77">
        <v>1</v>
      </c>
      <c r="D16" s="78">
        <f>'SCQF344-FLI'!E367</f>
        <v>994673.85</v>
      </c>
      <c r="E16" s="78">
        <f t="shared" si="0"/>
        <v>994673.85</v>
      </c>
      <c r="F16" s="78">
        <f>PRODUCT(C16,'SCQF344-FLI'!F367)</f>
        <v>1135917.5366999996</v>
      </c>
      <c r="G16" s="89"/>
    </row>
    <row r="17" spans="1:7">
      <c r="A17" s="76">
        <v>6</v>
      </c>
      <c r="B17" s="101" t="s">
        <v>702</v>
      </c>
      <c r="C17" s="77">
        <v>1</v>
      </c>
      <c r="D17" s="78">
        <f>'SCQF344-FLI'!E399</f>
        <v>809002.4</v>
      </c>
      <c r="E17" s="78">
        <f t="shared" si="0"/>
        <v>809002.4</v>
      </c>
      <c r="F17" s="78">
        <f>PRODUCT(C17,'SCQF344-FLI'!F399)</f>
        <v>923880.7407999998</v>
      </c>
      <c r="G17" s="89"/>
    </row>
    <row r="18" spans="1:7">
      <c r="A18" s="76">
        <v>7</v>
      </c>
      <c r="B18" s="101" t="s">
        <v>703</v>
      </c>
      <c r="C18" s="77">
        <v>6</v>
      </c>
      <c r="D18" s="78">
        <f>'SCQF344-FLI'!E600</f>
        <v>65944.467990000005</v>
      </c>
      <c r="E18" s="78">
        <f t="shared" si="0"/>
        <v>395666.80794000003</v>
      </c>
      <c r="F18" s="78">
        <f>PRODUCT(C18,'SCQF344-FLI'!F600)</f>
        <v>451851.49466748</v>
      </c>
      <c r="G18" s="89"/>
    </row>
    <row r="19" spans="1:7">
      <c r="A19" s="76">
        <v>8</v>
      </c>
      <c r="B19" s="101" t="s">
        <v>521</v>
      </c>
      <c r="C19" s="77">
        <v>2</v>
      </c>
      <c r="D19" s="78">
        <f>'SCQF344-FLI'!E492</f>
        <v>24075.599999999995</v>
      </c>
      <c r="E19" s="78">
        <f t="shared" si="0"/>
        <v>48151.19999999999</v>
      </c>
      <c r="F19" s="78">
        <f>PRODUCT(C19,'SCQF344-FLI'!F492)</f>
        <v>54988.670399999995</v>
      </c>
      <c r="G19" s="89"/>
    </row>
    <row r="20" spans="1:7">
      <c r="A20" s="76">
        <v>9</v>
      </c>
      <c r="B20" s="101" t="s">
        <v>522</v>
      </c>
      <c r="C20" s="77">
        <v>2</v>
      </c>
      <c r="D20" s="78">
        <f>'SCQF344-FLI'!E503</f>
        <v>24075.599999999995</v>
      </c>
      <c r="E20" s="78">
        <f t="shared" si="0"/>
        <v>48151.19999999999</v>
      </c>
      <c r="F20" s="78">
        <f>PRODUCT(C20,'SCQF344-FLI'!F503)</f>
        <v>54988.670399999995</v>
      </c>
      <c r="G20" s="89"/>
    </row>
    <row r="21" spans="1:7">
      <c r="A21" s="76">
        <v>10</v>
      </c>
      <c r="B21" s="101" t="s">
        <v>704</v>
      </c>
      <c r="C21" s="77">
        <v>1</v>
      </c>
      <c r="D21" s="78">
        <f>'SCQF344-FLI'!E536</f>
        <v>416290.70302999998</v>
      </c>
      <c r="E21" s="78">
        <f t="shared" si="0"/>
        <v>416290.70302999998</v>
      </c>
      <c r="F21" s="78">
        <f>PRODUCT(C21,'SCQF344-FLI'!F536)</f>
        <v>475403.98286025994</v>
      </c>
      <c r="G21" s="89"/>
    </row>
    <row r="22" spans="1:7">
      <c r="A22" s="76">
        <v>11</v>
      </c>
      <c r="B22" s="101" t="s">
        <v>705</v>
      </c>
      <c r="C22" s="77">
        <v>2</v>
      </c>
      <c r="D22" s="78">
        <f>'SCQF344-FLI'!E628</f>
        <v>5522.3343999999997</v>
      </c>
      <c r="E22" s="78">
        <f t="shared" si="0"/>
        <v>11044.668799999999</v>
      </c>
      <c r="F22" s="78">
        <f>PRODUCT(C22,'SCQF344-FLI'!F628)</f>
        <v>12613.011769599998</v>
      </c>
      <c r="G22" s="89"/>
    </row>
    <row r="23" spans="1:7">
      <c r="A23" s="76">
        <v>12</v>
      </c>
      <c r="B23" s="101" t="s">
        <v>706</v>
      </c>
      <c r="C23" s="77">
        <v>2</v>
      </c>
      <c r="D23" s="78">
        <f>'SCQF344-FLI'!E1219</f>
        <v>152730.21999999997</v>
      </c>
      <c r="E23" s="78">
        <f t="shared" si="0"/>
        <v>305460.43999999994</v>
      </c>
      <c r="F23" s="78">
        <f>PRODUCT(C23,'SCQF344-FLI'!F1219)</f>
        <v>348835.82247999992</v>
      </c>
      <c r="G23" s="89"/>
    </row>
    <row r="24" spans="1:7">
      <c r="A24" s="76">
        <v>13</v>
      </c>
      <c r="B24" s="101" t="s">
        <v>707</v>
      </c>
      <c r="C24" s="77">
        <v>11</v>
      </c>
      <c r="D24" s="78">
        <f>'SCQF344-FLI'!E1257</f>
        <v>171746.55</v>
      </c>
      <c r="E24" s="78">
        <f t="shared" si="0"/>
        <v>1889212.0499999998</v>
      </c>
      <c r="F24" s="78">
        <f>PRODUCT(C24,'SCQF344-FLI'!F1257)</f>
        <v>2157480.1610999992</v>
      </c>
      <c r="G24" s="89"/>
    </row>
    <row r="25" spans="1:7">
      <c r="A25" s="76">
        <v>14</v>
      </c>
      <c r="B25" s="101" t="s">
        <v>708</v>
      </c>
      <c r="C25" s="77">
        <v>4</v>
      </c>
      <c r="D25" s="78">
        <f>'SCQF344-FLI'!E1387</f>
        <v>65944.46798999999</v>
      </c>
      <c r="E25" s="78">
        <f t="shared" si="0"/>
        <v>263777.87195999996</v>
      </c>
      <c r="F25" s="78">
        <f>PRODUCT(C25,'SCQF344-FLI'!F1387)</f>
        <v>301234.32977831992</v>
      </c>
      <c r="G25" s="89"/>
    </row>
    <row r="26" spans="1:7">
      <c r="A26" s="76">
        <v>15</v>
      </c>
      <c r="B26" s="101" t="s">
        <v>709</v>
      </c>
      <c r="C26" s="77">
        <v>2</v>
      </c>
      <c r="D26" s="78">
        <f>'SCQF344-FLI'!E1420</f>
        <v>84289.901070000007</v>
      </c>
      <c r="E26" s="78">
        <f t="shared" si="0"/>
        <v>168579.80214000001</v>
      </c>
      <c r="F26" s="78">
        <f>PRODUCT(C26,'SCQF344-FLI'!F1420)</f>
        <v>192518.13404387998</v>
      </c>
      <c r="G26" s="89"/>
    </row>
    <row r="27" spans="1:7">
      <c r="A27" s="76">
        <v>16</v>
      </c>
      <c r="B27" s="101" t="s">
        <v>710</v>
      </c>
      <c r="C27" s="77">
        <v>11</v>
      </c>
      <c r="D27" s="78">
        <f>'SCQF344-FLI'!E1487</f>
        <v>83809.991070000004</v>
      </c>
      <c r="E27" s="78">
        <f t="shared" si="0"/>
        <v>921909.90177</v>
      </c>
      <c r="F27" s="78">
        <f>PRODUCT(C27,'SCQF344-FLI'!F1487)</f>
        <v>1052821.10782134</v>
      </c>
      <c r="G27" s="89"/>
    </row>
    <row r="28" spans="1:7">
      <c r="A28" s="76">
        <v>17</v>
      </c>
      <c r="B28" s="101" t="s">
        <v>711</v>
      </c>
      <c r="C28" s="77">
        <v>4</v>
      </c>
      <c r="D28" s="78">
        <f>'SCQF344-FLI'!E1532</f>
        <v>81507.702999999994</v>
      </c>
      <c r="E28" s="78">
        <f t="shared" si="0"/>
        <v>326030.81199999998</v>
      </c>
      <c r="F28" s="78">
        <f>PRODUCT(C28,'SCQF344-FLI'!F1532)</f>
        <v>372327.18730399996</v>
      </c>
      <c r="G28" s="89"/>
    </row>
    <row r="29" spans="1:7">
      <c r="A29" s="76">
        <v>18</v>
      </c>
      <c r="B29" s="101" t="s">
        <v>712</v>
      </c>
      <c r="C29" s="77">
        <v>1</v>
      </c>
      <c r="D29" s="78">
        <f>E74</f>
        <v>746659.64880999993</v>
      </c>
      <c r="E29" s="78">
        <f t="shared" si="0"/>
        <v>746659.64880999993</v>
      </c>
      <c r="F29" s="78">
        <f>PRODUCT(C29,F74)</f>
        <v>852685.31894101982</v>
      </c>
      <c r="G29" s="89"/>
    </row>
    <row r="30" spans="1:7">
      <c r="A30" s="76">
        <v>19</v>
      </c>
      <c r="B30" s="101" t="s">
        <v>527</v>
      </c>
      <c r="C30" s="77">
        <v>1</v>
      </c>
      <c r="D30" s="78">
        <f>E93</f>
        <v>350900.70905999996</v>
      </c>
      <c r="E30" s="78">
        <f t="shared" si="0"/>
        <v>350900.70905999996</v>
      </c>
      <c r="F30" s="78">
        <f>PRODUCT(C30,F93)</f>
        <v>400728.60974651988</v>
      </c>
      <c r="G30" s="89"/>
    </row>
    <row r="31" spans="1:7">
      <c r="A31" s="76">
        <v>20</v>
      </c>
      <c r="B31" s="101" t="s">
        <v>713</v>
      </c>
      <c r="C31" s="77">
        <v>8</v>
      </c>
      <c r="D31" s="78">
        <f>E111</f>
        <v>235866.82315000004</v>
      </c>
      <c r="E31" s="78">
        <f t="shared" si="0"/>
        <v>1886934.5852000003</v>
      </c>
      <c r="F31" s="78">
        <f>PRODUCT(C31,F111)</f>
        <v>2154879.2962984</v>
      </c>
      <c r="G31" s="89"/>
    </row>
    <row r="32" spans="1:7">
      <c r="A32" s="76">
        <v>21</v>
      </c>
      <c r="B32" s="101" t="s">
        <v>714</v>
      </c>
      <c r="C32" s="77">
        <v>1</v>
      </c>
      <c r="D32" s="78">
        <f>E121</f>
        <v>235866.82315000004</v>
      </c>
      <c r="E32" s="78">
        <f t="shared" si="0"/>
        <v>235866.82315000004</v>
      </c>
      <c r="F32" s="78">
        <f>PRODUCT(C32,F121)</f>
        <v>269359.9120373</v>
      </c>
      <c r="G32" s="89"/>
    </row>
    <row r="33" spans="1:8">
      <c r="A33" s="76">
        <v>22</v>
      </c>
      <c r="B33" s="101" t="s">
        <v>533</v>
      </c>
      <c r="C33" s="77">
        <v>1</v>
      </c>
      <c r="D33" s="78">
        <f>E131</f>
        <v>328952.27106</v>
      </c>
      <c r="E33" s="78">
        <f t="shared" si="0"/>
        <v>328952.27106</v>
      </c>
      <c r="F33" s="78">
        <f>PRODUCT(C33,F131)</f>
        <v>375663.49355051998</v>
      </c>
      <c r="G33" s="89"/>
    </row>
    <row r="34" spans="1:8">
      <c r="A34" s="76">
        <v>23</v>
      </c>
      <c r="B34" s="101" t="s">
        <v>715</v>
      </c>
      <c r="C34" s="77">
        <v>1</v>
      </c>
      <c r="D34" s="78">
        <f>E144</f>
        <v>211069.51</v>
      </c>
      <c r="E34" s="78">
        <f t="shared" si="0"/>
        <v>211069.51</v>
      </c>
      <c r="F34" s="78">
        <f>PRODUCT(C34,F144)</f>
        <v>241041.38042</v>
      </c>
      <c r="G34" s="89"/>
    </row>
    <row r="35" spans="1:8">
      <c r="A35" s="76">
        <v>24</v>
      </c>
      <c r="B35" s="101" t="s">
        <v>535</v>
      </c>
      <c r="C35" s="77">
        <v>1</v>
      </c>
      <c r="D35" s="78">
        <f>E151</f>
        <v>678063.25961000007</v>
      </c>
      <c r="E35" s="78">
        <f t="shared" si="0"/>
        <v>678063.25961000007</v>
      </c>
      <c r="F35" s="78">
        <f>PRODUCT(C35,F151)</f>
        <v>774348.24247462</v>
      </c>
      <c r="G35" s="89"/>
    </row>
    <row r="36" spans="1:8">
      <c r="A36" s="76">
        <v>25</v>
      </c>
      <c r="B36" s="101" t="s">
        <v>716</v>
      </c>
      <c r="C36" s="77">
        <v>1</v>
      </c>
      <c r="D36" s="78">
        <f>E160</f>
        <v>688804.39849000005</v>
      </c>
      <c r="E36" s="78">
        <f t="shared" si="0"/>
        <v>688804.39849000005</v>
      </c>
      <c r="F36" s="78">
        <f>PRODUCT(C36,F160)</f>
        <v>786614.62307557999</v>
      </c>
      <c r="G36" s="89"/>
    </row>
    <row r="37" spans="1:8">
      <c r="A37" s="76">
        <v>26</v>
      </c>
      <c r="B37" s="101" t="s">
        <v>537</v>
      </c>
      <c r="C37" s="77">
        <v>1</v>
      </c>
      <c r="D37" s="78">
        <f>E170</f>
        <v>314260.69466000004</v>
      </c>
      <c r="E37" s="78">
        <f t="shared" si="0"/>
        <v>314260.69466000004</v>
      </c>
      <c r="F37" s="78">
        <f>PRODUCT(C37,F170)</f>
        <v>358885.71330171998</v>
      </c>
      <c r="G37" s="89"/>
    </row>
    <row r="38" spans="1:8">
      <c r="A38" s="76">
        <v>27</v>
      </c>
      <c r="B38" s="101" t="s">
        <v>538</v>
      </c>
      <c r="C38" s="77">
        <v>1</v>
      </c>
      <c r="D38" s="78">
        <f>E186</f>
        <v>312223.20172999997</v>
      </c>
      <c r="E38" s="78">
        <f t="shared" si="0"/>
        <v>312223.20172999997</v>
      </c>
      <c r="F38" s="78">
        <f>PRODUCT(C38,F186)</f>
        <v>356558.89637565991</v>
      </c>
      <c r="G38" s="89"/>
    </row>
    <row r="39" spans="1:8">
      <c r="A39" s="76">
        <v>28</v>
      </c>
      <c r="B39" s="101" t="s">
        <v>717</v>
      </c>
      <c r="C39" s="77">
        <v>1</v>
      </c>
      <c r="D39" s="78">
        <f>E201</f>
        <v>277390.58036000002</v>
      </c>
      <c r="E39" s="78">
        <f t="shared" si="0"/>
        <v>277390.58036000002</v>
      </c>
      <c r="F39" s="78">
        <f>PRODUCT(C39,F201)</f>
        <v>316780.04277111997</v>
      </c>
      <c r="G39" s="89"/>
    </row>
    <row r="40" spans="1:8">
      <c r="A40" s="76">
        <v>29</v>
      </c>
      <c r="B40" s="101" t="s">
        <v>718</v>
      </c>
      <c r="C40" s="77">
        <v>1</v>
      </c>
      <c r="D40" s="78">
        <f>E214</f>
        <v>235866.82315000004</v>
      </c>
      <c r="E40" s="78">
        <f t="shared" si="0"/>
        <v>235866.82315000004</v>
      </c>
      <c r="F40" s="78">
        <f>PRODUCT(C40,F214)</f>
        <v>269359.9120373</v>
      </c>
      <c r="G40" s="89"/>
    </row>
    <row r="41" spans="1:8">
      <c r="A41" s="76">
        <v>30</v>
      </c>
      <c r="B41" s="101" t="s">
        <v>719</v>
      </c>
      <c r="C41" s="77">
        <v>1</v>
      </c>
      <c r="D41" s="78">
        <f>E224</f>
        <v>246344.67215000003</v>
      </c>
      <c r="E41" s="78">
        <f t="shared" si="0"/>
        <v>246344.67215000003</v>
      </c>
      <c r="F41" s="78">
        <f>PRODUCT(C41,F224)</f>
        <v>281325.61559529998</v>
      </c>
      <c r="G41" s="89"/>
    </row>
    <row r="42" spans="1:8">
      <c r="A42" s="76">
        <v>31</v>
      </c>
      <c r="B42" s="101" t="s">
        <v>720</v>
      </c>
      <c r="C42" s="77">
        <v>1</v>
      </c>
      <c r="D42" s="78">
        <f>E46</f>
        <v>601656.32051999995</v>
      </c>
      <c r="E42" s="78">
        <f t="shared" si="0"/>
        <v>601656.32051999995</v>
      </c>
      <c r="F42" s="78">
        <f>PRODUCT(C42,F46)</f>
        <v>686790.64053384005</v>
      </c>
      <c r="G42" s="89"/>
    </row>
    <row r="43" spans="1:8">
      <c r="A43" s="76">
        <v>32</v>
      </c>
      <c r="B43" s="101" t="s">
        <v>721</v>
      </c>
      <c r="C43" s="77">
        <v>1</v>
      </c>
      <c r="D43" s="78">
        <f>E63</f>
        <v>187052.24</v>
      </c>
      <c r="E43" s="78">
        <f t="shared" si="0"/>
        <v>187052.24</v>
      </c>
      <c r="F43" s="78">
        <f>PRODUCT(C43,F63)</f>
        <v>213613.65807999996</v>
      </c>
      <c r="G43" s="89"/>
    </row>
    <row r="44" spans="1:8">
      <c r="A44" s="85">
        <v>33</v>
      </c>
      <c r="B44" s="102" t="s">
        <v>722</v>
      </c>
      <c r="C44" s="86">
        <v>1</v>
      </c>
      <c r="D44" s="87">
        <f>E69</f>
        <v>125613.48999999999</v>
      </c>
      <c r="E44" s="87">
        <f t="shared" si="0"/>
        <v>125613.48999999999</v>
      </c>
      <c r="F44" s="87">
        <f>PRODUCT(C44,F69)</f>
        <v>143450.60557999997</v>
      </c>
      <c r="G44" s="90"/>
    </row>
    <row r="45" spans="1:8">
      <c r="A45" s="75" t="s">
        <v>543</v>
      </c>
    </row>
    <row r="46" spans="1:8">
      <c r="A46" s="93"/>
      <c r="B46" s="80" t="s">
        <v>723</v>
      </c>
      <c r="C46" s="81"/>
      <c r="D46" s="82" t="s">
        <v>228</v>
      </c>
      <c r="E46" s="83">
        <f>SUM(E47:E62)</f>
        <v>601656.32051999995</v>
      </c>
      <c r="F46" s="83">
        <f>SUM(F47:F62)</f>
        <v>686790.64053384005</v>
      </c>
      <c r="G46" s="96"/>
      <c r="H46" s="100" t="s">
        <v>545</v>
      </c>
    </row>
    <row r="47" spans="1:8">
      <c r="A47" s="94">
        <v>1</v>
      </c>
      <c r="B47" s="114" t="s">
        <v>556</v>
      </c>
      <c r="C47" s="115">
        <v>3</v>
      </c>
      <c r="D47" s="78">
        <v>1740.35</v>
      </c>
      <c r="E47" s="78">
        <f t="shared" ref="E47:E62" si="1">(C47*D47)</f>
        <v>5221.0499999999993</v>
      </c>
      <c r="F47" s="78">
        <f t="shared" ref="F47:F56" si="2">(E47*1.142)</f>
        <v>5962.4390999999987</v>
      </c>
      <c r="G47" s="97" t="s">
        <v>557</v>
      </c>
    </row>
    <row r="48" spans="1:8">
      <c r="A48" s="94">
        <v>2</v>
      </c>
      <c r="B48" s="114" t="s">
        <v>554</v>
      </c>
      <c r="C48" s="115">
        <v>3</v>
      </c>
      <c r="D48" s="78">
        <v>2338.7199999999998</v>
      </c>
      <c r="E48" s="78">
        <f t="shared" si="1"/>
        <v>7016.16</v>
      </c>
      <c r="F48" s="78">
        <f t="shared" si="2"/>
        <v>8012.4547199999988</v>
      </c>
      <c r="G48" s="97" t="s">
        <v>555</v>
      </c>
    </row>
    <row r="49" spans="1:8">
      <c r="A49" s="94">
        <v>3</v>
      </c>
      <c r="B49" s="114" t="s">
        <v>552</v>
      </c>
      <c r="C49" s="115">
        <v>3</v>
      </c>
      <c r="D49" s="78">
        <v>1529.16</v>
      </c>
      <c r="E49" s="78">
        <f t="shared" si="1"/>
        <v>4587.4800000000005</v>
      </c>
      <c r="F49" s="78">
        <f t="shared" si="2"/>
        <v>5238.9021600000005</v>
      </c>
      <c r="G49" s="97" t="s">
        <v>553</v>
      </c>
    </row>
    <row r="50" spans="1:8">
      <c r="A50" s="94">
        <v>4</v>
      </c>
      <c r="B50" s="114" t="s">
        <v>550</v>
      </c>
      <c r="C50" s="115">
        <v>10</v>
      </c>
      <c r="D50" s="78">
        <v>7306.46</v>
      </c>
      <c r="E50" s="78">
        <f t="shared" si="1"/>
        <v>73064.600000000006</v>
      </c>
      <c r="F50" s="78">
        <f t="shared" si="2"/>
        <v>83439.773199999996</v>
      </c>
      <c r="G50" s="97" t="s">
        <v>551</v>
      </c>
    </row>
    <row r="51" spans="1:8">
      <c r="A51" s="94">
        <v>5</v>
      </c>
      <c r="B51" s="114" t="s">
        <v>548</v>
      </c>
      <c r="C51" s="115">
        <v>10</v>
      </c>
      <c r="D51" s="78">
        <v>2804.95</v>
      </c>
      <c r="E51" s="78">
        <f t="shared" si="1"/>
        <v>28049.5</v>
      </c>
      <c r="F51" s="78">
        <f t="shared" si="2"/>
        <v>32032.528999999999</v>
      </c>
      <c r="G51" s="97" t="s">
        <v>549</v>
      </c>
    </row>
    <row r="52" spans="1:8">
      <c r="A52" s="94">
        <v>6</v>
      </c>
      <c r="B52" s="114" t="s">
        <v>724</v>
      </c>
      <c r="C52" s="115">
        <v>10</v>
      </c>
      <c r="D52" s="78">
        <v>59.89</v>
      </c>
      <c r="E52" s="78">
        <f t="shared" si="1"/>
        <v>598.9</v>
      </c>
      <c r="F52" s="78">
        <f t="shared" si="2"/>
        <v>683.9437999999999</v>
      </c>
      <c r="G52" s="97" t="s">
        <v>725</v>
      </c>
    </row>
    <row r="53" spans="1:8">
      <c r="A53" s="94">
        <v>7</v>
      </c>
      <c r="B53" s="114" t="s">
        <v>558</v>
      </c>
      <c r="C53" s="115">
        <v>5</v>
      </c>
      <c r="D53" s="78">
        <v>1799.02</v>
      </c>
      <c r="E53" s="78">
        <f t="shared" si="1"/>
        <v>8995.1</v>
      </c>
      <c r="F53" s="78">
        <f t="shared" si="2"/>
        <v>10272.404199999999</v>
      </c>
      <c r="G53" s="97" t="s">
        <v>559</v>
      </c>
    </row>
    <row r="54" spans="1:8">
      <c r="A54" s="94">
        <v>8</v>
      </c>
      <c r="B54" s="120" t="s">
        <v>1010</v>
      </c>
      <c r="C54" s="121">
        <v>1</v>
      </c>
      <c r="D54" s="78">
        <v>164620.79999999999</v>
      </c>
      <c r="E54" s="78">
        <f t="shared" si="1"/>
        <v>164620.79999999999</v>
      </c>
      <c r="F54" s="78">
        <f t="shared" si="2"/>
        <v>187996.95359999998</v>
      </c>
      <c r="G54" s="97"/>
    </row>
    <row r="55" spans="1:8">
      <c r="A55" s="94">
        <v>9</v>
      </c>
      <c r="B55" s="120" t="s">
        <v>1011</v>
      </c>
      <c r="C55" s="121">
        <v>20</v>
      </c>
      <c r="D55" s="78">
        <f>5*91*3</f>
        <v>1365</v>
      </c>
      <c r="E55" s="78">
        <f t="shared" si="1"/>
        <v>27300</v>
      </c>
      <c r="F55" s="78">
        <f t="shared" si="2"/>
        <v>31176.6</v>
      </c>
      <c r="G55" s="97"/>
      <c r="H55" s="43" t="s">
        <v>1012</v>
      </c>
    </row>
    <row r="56" spans="1:8">
      <c r="A56" s="94">
        <v>10</v>
      </c>
      <c r="B56" s="120" t="s">
        <v>1013</v>
      </c>
      <c r="C56" s="121">
        <v>60</v>
      </c>
      <c r="D56" s="78">
        <v>2728</v>
      </c>
      <c r="E56" s="78">
        <f t="shared" si="1"/>
        <v>163680</v>
      </c>
      <c r="F56" s="78">
        <f t="shared" si="2"/>
        <v>186922.56</v>
      </c>
      <c r="G56" s="97"/>
    </row>
    <row r="57" spans="1:8" customFormat="1" ht="15">
      <c r="A57" s="94">
        <v>11</v>
      </c>
      <c r="B57" s="120" t="s">
        <v>1014</v>
      </c>
      <c r="C57" s="121">
        <v>275</v>
      </c>
      <c r="D57" s="78">
        <v>15</v>
      </c>
      <c r="E57" s="78">
        <f t="shared" si="1"/>
        <v>4125</v>
      </c>
      <c r="F57" s="78">
        <f t="shared" ref="F57:F58" si="3">(E57*1.135)</f>
        <v>4681.875</v>
      </c>
      <c r="G57" s="97" t="s">
        <v>204</v>
      </c>
    </row>
    <row r="58" spans="1:8" customFormat="1" ht="15">
      <c r="A58" s="94">
        <v>12</v>
      </c>
      <c r="B58" s="120" t="s">
        <v>1015</v>
      </c>
      <c r="C58" s="121">
        <v>275</v>
      </c>
      <c r="D58" s="78">
        <v>141.30000000000001</v>
      </c>
      <c r="E58" s="78">
        <f t="shared" si="1"/>
        <v>38857.5</v>
      </c>
      <c r="F58" s="78">
        <f t="shared" si="3"/>
        <v>44103.262499999997</v>
      </c>
      <c r="G58" s="97" t="s">
        <v>1016</v>
      </c>
    </row>
    <row r="59" spans="1:8" customFormat="1" ht="15">
      <c r="A59" s="94">
        <v>13</v>
      </c>
      <c r="B59" s="120" t="s">
        <v>375</v>
      </c>
      <c r="C59" s="121">
        <v>275</v>
      </c>
      <c r="D59" s="78">
        <v>31.3674</v>
      </c>
      <c r="E59" s="78">
        <f t="shared" si="1"/>
        <v>8626.0349999999999</v>
      </c>
      <c r="F59" s="78">
        <f t="shared" ref="F59:F62" si="4">(E59*1.142)</f>
        <v>9850.9319699999996</v>
      </c>
      <c r="G59" s="97" t="s">
        <v>376</v>
      </c>
    </row>
    <row r="60" spans="1:8">
      <c r="A60" s="94">
        <v>14</v>
      </c>
      <c r="B60" s="114" t="s">
        <v>1017</v>
      </c>
      <c r="C60" s="115">
        <v>20</v>
      </c>
      <c r="D60" s="78">
        <v>2913.4862400000002</v>
      </c>
      <c r="E60" s="78">
        <f t="shared" si="1"/>
        <v>58269.724800000004</v>
      </c>
      <c r="F60" s="78">
        <f t="shared" si="4"/>
        <v>66544.025721600003</v>
      </c>
      <c r="G60" s="97" t="s">
        <v>1018</v>
      </c>
    </row>
    <row r="61" spans="1:8">
      <c r="A61" s="94">
        <v>15</v>
      </c>
      <c r="B61" s="114" t="s">
        <v>1021</v>
      </c>
      <c r="C61" s="115">
        <v>1</v>
      </c>
      <c r="D61" s="78">
        <v>4091.2072800000001</v>
      </c>
      <c r="E61" s="78">
        <f t="shared" si="1"/>
        <v>4091.2072800000001</v>
      </c>
      <c r="F61" s="78">
        <f t="shared" si="4"/>
        <v>4672.15871376</v>
      </c>
      <c r="G61" s="97" t="s">
        <v>1022</v>
      </c>
    </row>
    <row r="62" spans="1:8">
      <c r="A62" s="94">
        <v>16</v>
      </c>
      <c r="B62" s="114" t="s">
        <v>1023</v>
      </c>
      <c r="C62" s="115">
        <v>1</v>
      </c>
      <c r="D62" s="78">
        <v>4553.2634399999997</v>
      </c>
      <c r="E62" s="78">
        <f t="shared" si="1"/>
        <v>4553.2634399999997</v>
      </c>
      <c r="F62" s="78">
        <f t="shared" si="4"/>
        <v>5199.8268484799992</v>
      </c>
      <c r="G62" s="97" t="s">
        <v>1024</v>
      </c>
    </row>
    <row r="63" spans="1:8">
      <c r="A63" s="93"/>
      <c r="B63" s="80" t="s">
        <v>726</v>
      </c>
      <c r="C63" s="81"/>
      <c r="D63" s="82" t="s">
        <v>228</v>
      </c>
      <c r="E63" s="83">
        <f>SUM(E64:E68)</f>
        <v>187052.24</v>
      </c>
      <c r="F63" s="83">
        <f>SUM(F64:F68)</f>
        <v>213613.65807999996</v>
      </c>
      <c r="G63" s="96"/>
      <c r="H63" s="100" t="s">
        <v>545</v>
      </c>
    </row>
    <row r="64" spans="1:8">
      <c r="A64" s="94">
        <v>1</v>
      </c>
      <c r="B64" s="114" t="s">
        <v>561</v>
      </c>
      <c r="C64" s="115">
        <v>2</v>
      </c>
      <c r="D64" s="78">
        <v>26869.61</v>
      </c>
      <c r="E64" s="78">
        <f>(C64*D64)</f>
        <v>53739.22</v>
      </c>
      <c r="F64" s="78">
        <f>(E64*1.142)</f>
        <v>61370.18924</v>
      </c>
      <c r="G64" s="97" t="s">
        <v>562</v>
      </c>
    </row>
    <row r="65" spans="1:8">
      <c r="A65" s="94">
        <v>2</v>
      </c>
      <c r="B65" s="114" t="s">
        <v>563</v>
      </c>
      <c r="C65" s="115">
        <v>1</v>
      </c>
      <c r="D65" s="78">
        <v>32039.599999999999</v>
      </c>
      <c r="E65" s="78">
        <f>(C65*D65)</f>
        <v>32039.599999999999</v>
      </c>
      <c r="F65" s="78">
        <f>(E65*1.142)</f>
        <v>36589.223199999993</v>
      </c>
      <c r="G65" s="97" t="s">
        <v>564</v>
      </c>
    </row>
    <row r="66" spans="1:8">
      <c r="A66" s="94">
        <v>3</v>
      </c>
      <c r="B66" s="114" t="s">
        <v>565</v>
      </c>
      <c r="C66" s="115">
        <v>2</v>
      </c>
      <c r="D66" s="78">
        <v>24482.67</v>
      </c>
      <c r="E66" s="78">
        <f>(C66*D66)</f>
        <v>48965.34</v>
      </c>
      <c r="F66" s="78">
        <f>(E66*1.142)</f>
        <v>55918.418279999991</v>
      </c>
      <c r="G66" s="97" t="s">
        <v>566</v>
      </c>
    </row>
    <row r="67" spans="1:8">
      <c r="A67" s="94">
        <v>4</v>
      </c>
      <c r="B67" s="114" t="s">
        <v>567</v>
      </c>
      <c r="C67" s="115">
        <v>1</v>
      </c>
      <c r="D67" s="78">
        <v>29498.27</v>
      </c>
      <c r="E67" s="78">
        <f>(C67*D67)</f>
        <v>29498.27</v>
      </c>
      <c r="F67" s="78">
        <f>(E67*1.142)</f>
        <v>33687.024339999996</v>
      </c>
      <c r="G67" s="97" t="s">
        <v>568</v>
      </c>
    </row>
    <row r="68" spans="1:8">
      <c r="A68" s="95">
        <v>5</v>
      </c>
      <c r="B68" s="116" t="s">
        <v>727</v>
      </c>
      <c r="C68" s="117">
        <v>1</v>
      </c>
      <c r="D68" s="87">
        <v>22809.81</v>
      </c>
      <c r="E68" s="87">
        <f>(C68*D68)</f>
        <v>22809.81</v>
      </c>
      <c r="F68" s="87">
        <f>(E68*1.142)</f>
        <v>26048.803019999999</v>
      </c>
      <c r="G68" s="98" t="s">
        <v>728</v>
      </c>
    </row>
    <row r="69" spans="1:8">
      <c r="A69" s="93"/>
      <c r="B69" s="80" t="s">
        <v>729</v>
      </c>
      <c r="C69" s="81"/>
      <c r="D69" s="82" t="s">
        <v>228</v>
      </c>
      <c r="E69" s="83">
        <f>SUM(E70:E72)</f>
        <v>125613.48999999999</v>
      </c>
      <c r="F69" s="83">
        <f>SUM(F70:F72)</f>
        <v>143450.60557999997</v>
      </c>
      <c r="G69" s="96"/>
      <c r="H69" s="100" t="s">
        <v>545</v>
      </c>
    </row>
    <row r="70" spans="1:8">
      <c r="A70" s="94">
        <v>1</v>
      </c>
      <c r="B70" s="114" t="s">
        <v>572</v>
      </c>
      <c r="C70" s="115">
        <v>10</v>
      </c>
      <c r="D70" s="78">
        <v>1117.4000000000001</v>
      </c>
      <c r="E70" s="78">
        <f>(C70*D70)</f>
        <v>11174</v>
      </c>
      <c r="F70" s="78">
        <f>(E70*1.142)</f>
        <v>12760.707999999999</v>
      </c>
      <c r="G70" s="97" t="s">
        <v>573</v>
      </c>
    </row>
    <row r="71" spans="1:8">
      <c r="A71" s="94">
        <v>2</v>
      </c>
      <c r="B71" s="114" t="s">
        <v>730</v>
      </c>
      <c r="C71" s="115">
        <v>3</v>
      </c>
      <c r="D71" s="78">
        <v>30335.57</v>
      </c>
      <c r="E71" s="78">
        <f>(C71*D71)</f>
        <v>91006.709999999992</v>
      </c>
      <c r="F71" s="78">
        <f>(E71*1.142)</f>
        <v>103929.66281999998</v>
      </c>
      <c r="G71" s="97" t="s">
        <v>731</v>
      </c>
    </row>
    <row r="72" spans="1:8">
      <c r="A72" s="95">
        <v>3</v>
      </c>
      <c r="B72" s="116" t="s">
        <v>732</v>
      </c>
      <c r="C72" s="117">
        <v>1</v>
      </c>
      <c r="D72" s="87">
        <v>23432.78</v>
      </c>
      <c r="E72" s="87">
        <f>(C72*D72)</f>
        <v>23432.78</v>
      </c>
      <c r="F72" s="87">
        <f>(E72*1.142)</f>
        <v>26760.234759999996</v>
      </c>
      <c r="G72" s="98" t="s">
        <v>733</v>
      </c>
    </row>
    <row r="73" spans="1:8">
      <c r="A73" s="75" t="s">
        <v>576</v>
      </c>
    </row>
    <row r="74" spans="1:8" ht="15">
      <c r="A74" s="93"/>
      <c r="B74" s="80" t="s">
        <v>734</v>
      </c>
      <c r="C74" s="81"/>
      <c r="D74" s="82" t="s">
        <v>228</v>
      </c>
      <c r="E74" s="83">
        <f>SUM(E75:E92)</f>
        <v>746659.64880999993</v>
      </c>
      <c r="F74" s="83">
        <f>SUM(F75:F92)</f>
        <v>852685.31894101982</v>
      </c>
      <c r="G74" s="96"/>
      <c r="H74" s="99" t="s">
        <v>545</v>
      </c>
    </row>
    <row r="75" spans="1:8">
      <c r="A75" s="94">
        <v>1</v>
      </c>
      <c r="B75" s="114" t="s">
        <v>627</v>
      </c>
      <c r="C75" s="115">
        <v>1</v>
      </c>
      <c r="D75" s="78">
        <v>208478.45</v>
      </c>
      <c r="E75" s="78">
        <f t="shared" ref="E75:E92" si="5">(C75*D75)</f>
        <v>208478.45</v>
      </c>
      <c r="F75" s="78">
        <f t="shared" ref="F75:F92" si="6">(E75*1.142)</f>
        <v>238082.38989999998</v>
      </c>
      <c r="G75" s="97" t="s">
        <v>628</v>
      </c>
    </row>
    <row r="76" spans="1:8">
      <c r="A76" s="94">
        <v>2</v>
      </c>
      <c r="B76" s="114" t="s">
        <v>601</v>
      </c>
      <c r="C76" s="115">
        <v>1</v>
      </c>
      <c r="D76" s="78">
        <v>5592.8149999999996</v>
      </c>
      <c r="E76" s="78">
        <f t="shared" si="5"/>
        <v>5592.8149999999996</v>
      </c>
      <c r="F76" s="78">
        <f t="shared" si="6"/>
        <v>6386.9947299999994</v>
      </c>
      <c r="G76" s="97" t="s">
        <v>666</v>
      </c>
    </row>
    <row r="77" spans="1:8">
      <c r="A77" s="94">
        <v>3</v>
      </c>
      <c r="B77" s="114" t="s">
        <v>629</v>
      </c>
      <c r="C77" s="115">
        <v>1</v>
      </c>
      <c r="D77" s="78">
        <v>23153.03</v>
      </c>
      <c r="E77" s="78">
        <f t="shared" si="5"/>
        <v>23153.03</v>
      </c>
      <c r="F77" s="78">
        <f t="shared" si="6"/>
        <v>26440.760259999995</v>
      </c>
      <c r="G77" s="97" t="s">
        <v>630</v>
      </c>
    </row>
    <row r="78" spans="1:8">
      <c r="A78" s="94">
        <v>4</v>
      </c>
      <c r="B78" s="114" t="s">
        <v>631</v>
      </c>
      <c r="C78" s="115">
        <v>1</v>
      </c>
      <c r="D78" s="78">
        <v>82701.509999999995</v>
      </c>
      <c r="E78" s="78">
        <f t="shared" si="5"/>
        <v>82701.509999999995</v>
      </c>
      <c r="F78" s="78">
        <f t="shared" si="6"/>
        <v>94445.124419999993</v>
      </c>
      <c r="G78" s="97" t="s">
        <v>632</v>
      </c>
    </row>
    <row r="79" spans="1:8">
      <c r="A79" s="94">
        <v>5</v>
      </c>
      <c r="B79" s="114" t="s">
        <v>735</v>
      </c>
      <c r="C79" s="115">
        <v>1</v>
      </c>
      <c r="D79" s="78">
        <v>1029.71</v>
      </c>
      <c r="E79" s="78">
        <f t="shared" si="5"/>
        <v>1029.71</v>
      </c>
      <c r="F79" s="78">
        <f t="shared" si="6"/>
        <v>1175.9288199999999</v>
      </c>
      <c r="G79" s="97" t="s">
        <v>736</v>
      </c>
    </row>
    <row r="80" spans="1:8">
      <c r="A80" s="94">
        <v>6</v>
      </c>
      <c r="B80" s="114" t="s">
        <v>635</v>
      </c>
      <c r="C80" s="115">
        <v>1</v>
      </c>
      <c r="D80" s="78">
        <v>5542.69</v>
      </c>
      <c r="E80" s="78">
        <f t="shared" si="5"/>
        <v>5542.69</v>
      </c>
      <c r="F80" s="78">
        <f t="shared" si="6"/>
        <v>6329.7519799999991</v>
      </c>
      <c r="G80" s="97" t="s">
        <v>636</v>
      </c>
    </row>
    <row r="81" spans="1:8">
      <c r="A81" s="94">
        <v>7</v>
      </c>
      <c r="B81" s="114" t="s">
        <v>637</v>
      </c>
      <c r="C81" s="115">
        <v>1</v>
      </c>
      <c r="D81" s="78">
        <v>17381.54</v>
      </c>
      <c r="E81" s="78">
        <f t="shared" si="5"/>
        <v>17381.54</v>
      </c>
      <c r="F81" s="78">
        <f t="shared" si="6"/>
        <v>19849.718679999998</v>
      </c>
      <c r="G81" s="97" t="s">
        <v>638</v>
      </c>
    </row>
    <row r="82" spans="1:8">
      <c r="A82" s="94">
        <v>8</v>
      </c>
      <c r="B82" s="114" t="s">
        <v>606</v>
      </c>
      <c r="C82" s="115">
        <v>1</v>
      </c>
      <c r="D82" s="78">
        <v>18166.830000000002</v>
      </c>
      <c r="E82" s="78">
        <f t="shared" si="5"/>
        <v>18166.830000000002</v>
      </c>
      <c r="F82" s="78">
        <f t="shared" si="6"/>
        <v>20746.51986</v>
      </c>
      <c r="G82" s="97" t="s">
        <v>607</v>
      </c>
    </row>
    <row r="83" spans="1:8">
      <c r="A83" s="94">
        <v>9</v>
      </c>
      <c r="B83" s="114" t="s">
        <v>612</v>
      </c>
      <c r="C83" s="115">
        <v>1</v>
      </c>
      <c r="D83" s="78">
        <v>1797.7</v>
      </c>
      <c r="E83" s="78">
        <f t="shared" si="5"/>
        <v>1797.7</v>
      </c>
      <c r="F83" s="78">
        <f t="shared" si="6"/>
        <v>2052.9733999999999</v>
      </c>
      <c r="G83" s="97" t="s">
        <v>613</v>
      </c>
    </row>
    <row r="84" spans="1:8">
      <c r="A84" s="94">
        <v>10</v>
      </c>
      <c r="B84" s="114" t="s">
        <v>998</v>
      </c>
      <c r="C84" s="115">
        <v>1</v>
      </c>
      <c r="D84" s="78">
        <v>142313.75349</v>
      </c>
      <c r="E84" s="78">
        <f t="shared" si="5"/>
        <v>142313.75349</v>
      </c>
      <c r="F84" s="78">
        <f t="shared" si="6"/>
        <v>162522.30648557999</v>
      </c>
      <c r="G84" s="97" t="s">
        <v>737</v>
      </c>
    </row>
    <row r="85" spans="1:8">
      <c r="A85" s="94">
        <v>11</v>
      </c>
      <c r="B85" s="114" t="s">
        <v>1000</v>
      </c>
      <c r="C85" s="115">
        <v>1</v>
      </c>
      <c r="D85" s="78">
        <v>202610.9</v>
      </c>
      <c r="E85" s="78">
        <f t="shared" si="5"/>
        <v>202610.9</v>
      </c>
      <c r="F85" s="78">
        <f t="shared" si="6"/>
        <v>231381.64779999998</v>
      </c>
      <c r="G85" s="97" t="s">
        <v>999</v>
      </c>
    </row>
    <row r="86" spans="1:8">
      <c r="A86" s="94">
        <v>12</v>
      </c>
      <c r="B86" s="120" t="s">
        <v>616</v>
      </c>
      <c r="C86" s="121">
        <v>11</v>
      </c>
      <c r="D86" s="78">
        <v>297.77</v>
      </c>
      <c r="E86" s="78">
        <f t="shared" si="5"/>
        <v>3275.47</v>
      </c>
      <c r="F86" s="78">
        <f t="shared" si="6"/>
        <v>3740.5867399999993</v>
      </c>
      <c r="G86" s="97" t="s">
        <v>617</v>
      </c>
    </row>
    <row r="87" spans="1:8">
      <c r="A87" s="94">
        <v>13</v>
      </c>
      <c r="B87" s="120" t="s">
        <v>622</v>
      </c>
      <c r="C87" s="121">
        <v>8</v>
      </c>
      <c r="D87" s="78">
        <v>368.37504000000001</v>
      </c>
      <c r="E87" s="78">
        <f t="shared" si="5"/>
        <v>2947.0003200000001</v>
      </c>
      <c r="F87" s="78">
        <f t="shared" si="6"/>
        <v>3365.4743654399999</v>
      </c>
      <c r="G87" s="97" t="s">
        <v>623</v>
      </c>
    </row>
    <row r="88" spans="1:8">
      <c r="A88" s="94">
        <v>14</v>
      </c>
      <c r="B88" s="120" t="s">
        <v>618</v>
      </c>
      <c r="C88" s="121">
        <v>19</v>
      </c>
      <c r="D88" s="78">
        <v>257.32</v>
      </c>
      <c r="E88" s="78">
        <f t="shared" si="5"/>
        <v>4889.08</v>
      </c>
      <c r="F88" s="78">
        <f t="shared" si="6"/>
        <v>5583.3293599999997</v>
      </c>
      <c r="G88" s="97" t="s">
        <v>619</v>
      </c>
    </row>
    <row r="89" spans="1:8">
      <c r="A89" s="94">
        <v>15</v>
      </c>
      <c r="B89" s="120" t="s">
        <v>996</v>
      </c>
      <c r="C89" s="121">
        <v>19</v>
      </c>
      <c r="D89" s="78">
        <v>524.07000000000005</v>
      </c>
      <c r="E89" s="78">
        <f t="shared" si="5"/>
        <v>9957.3300000000017</v>
      </c>
      <c r="F89" s="78">
        <f t="shared" si="6"/>
        <v>11371.270860000001</v>
      </c>
      <c r="G89" s="97" t="s">
        <v>997</v>
      </c>
    </row>
    <row r="90" spans="1:8">
      <c r="A90" s="94">
        <v>16</v>
      </c>
      <c r="B90" s="120" t="s">
        <v>620</v>
      </c>
      <c r="C90" s="121">
        <v>19</v>
      </c>
      <c r="D90" s="78">
        <f>3*67</f>
        <v>201</v>
      </c>
      <c r="E90" s="78">
        <f t="shared" si="5"/>
        <v>3819</v>
      </c>
      <c r="F90" s="78">
        <f t="shared" si="6"/>
        <v>4361.2979999999998</v>
      </c>
      <c r="G90" s="97" t="s">
        <v>204</v>
      </c>
    </row>
    <row r="91" spans="1:8">
      <c r="A91" s="94">
        <v>17</v>
      </c>
      <c r="B91" s="120" t="s">
        <v>621</v>
      </c>
      <c r="C91" s="121">
        <v>19</v>
      </c>
      <c r="D91" s="78">
        <f>3*87</f>
        <v>261</v>
      </c>
      <c r="E91" s="78">
        <f t="shared" si="5"/>
        <v>4959</v>
      </c>
      <c r="F91" s="78">
        <f t="shared" si="6"/>
        <v>5663.1779999999999</v>
      </c>
      <c r="G91" s="97" t="s">
        <v>204</v>
      </c>
    </row>
    <row r="92" spans="1:8">
      <c r="A92" s="94">
        <v>18</v>
      </c>
      <c r="B92" s="120" t="s">
        <v>624</v>
      </c>
      <c r="C92" s="121">
        <v>19</v>
      </c>
      <c r="D92" s="78">
        <v>423.36</v>
      </c>
      <c r="E92" s="78">
        <f t="shared" si="5"/>
        <v>8043.84</v>
      </c>
      <c r="F92" s="78">
        <f t="shared" si="6"/>
        <v>9186.0652799999989</v>
      </c>
      <c r="G92" s="97" t="s">
        <v>625</v>
      </c>
    </row>
    <row r="93" spans="1:8" ht="15">
      <c r="A93" s="93"/>
      <c r="B93" s="80" t="s">
        <v>596</v>
      </c>
      <c r="C93" s="81"/>
      <c r="D93" s="82" t="s">
        <v>228</v>
      </c>
      <c r="E93" s="83">
        <f>SUM(E94:E110)</f>
        <v>350900.70905999996</v>
      </c>
      <c r="F93" s="83">
        <f>SUM(F94:F110)</f>
        <v>400728.60974651988</v>
      </c>
      <c r="G93" s="96"/>
      <c r="H93" s="99" t="s">
        <v>545</v>
      </c>
    </row>
    <row r="94" spans="1:8">
      <c r="A94" s="94">
        <v>1</v>
      </c>
      <c r="B94" s="114" t="s">
        <v>597</v>
      </c>
      <c r="C94" s="115">
        <v>1</v>
      </c>
      <c r="D94" s="78">
        <v>162880.63</v>
      </c>
      <c r="E94" s="78">
        <f t="shared" ref="E94:E110" si="7">(C94*D94)</f>
        <v>162880.63</v>
      </c>
      <c r="F94" s="78">
        <f t="shared" ref="F94:F110" si="8">(E94*1.142)</f>
        <v>186009.67945999998</v>
      </c>
      <c r="G94" s="97" t="s">
        <v>598</v>
      </c>
    </row>
    <row r="95" spans="1:8">
      <c r="A95" s="94">
        <v>2</v>
      </c>
      <c r="B95" s="114" t="s">
        <v>671</v>
      </c>
      <c r="C95" s="115">
        <v>1</v>
      </c>
      <c r="D95" s="78">
        <v>38388.86</v>
      </c>
      <c r="E95" s="78">
        <f t="shared" si="7"/>
        <v>38388.86</v>
      </c>
      <c r="F95" s="78">
        <f t="shared" si="8"/>
        <v>43840.078119999998</v>
      </c>
      <c r="G95" s="97" t="s">
        <v>672</v>
      </c>
    </row>
    <row r="96" spans="1:8">
      <c r="A96" s="94">
        <v>3</v>
      </c>
      <c r="B96" s="114" t="s">
        <v>601</v>
      </c>
      <c r="C96" s="115">
        <v>1</v>
      </c>
      <c r="D96" s="78">
        <v>5592.8149999999996</v>
      </c>
      <c r="E96" s="78">
        <f t="shared" si="7"/>
        <v>5592.8149999999996</v>
      </c>
      <c r="F96" s="78">
        <f t="shared" si="8"/>
        <v>6386.9947299999994</v>
      </c>
      <c r="G96" s="97" t="s">
        <v>666</v>
      </c>
    </row>
    <row r="97" spans="1:8">
      <c r="A97" s="94">
        <v>4</v>
      </c>
      <c r="B97" s="114" t="s">
        <v>602</v>
      </c>
      <c r="C97" s="115">
        <v>1</v>
      </c>
      <c r="D97" s="78">
        <v>21692.52</v>
      </c>
      <c r="E97" s="78">
        <f t="shared" si="7"/>
        <v>21692.52</v>
      </c>
      <c r="F97" s="78">
        <f t="shared" si="8"/>
        <v>24772.857839999997</v>
      </c>
      <c r="G97" s="97" t="s">
        <v>603</v>
      </c>
    </row>
    <row r="98" spans="1:8">
      <c r="A98" s="94">
        <v>5</v>
      </c>
      <c r="B98" s="114" t="s">
        <v>739</v>
      </c>
      <c r="C98" s="115">
        <v>1</v>
      </c>
      <c r="D98" s="78">
        <v>944.14</v>
      </c>
      <c r="E98" s="78">
        <f t="shared" si="7"/>
        <v>944.14</v>
      </c>
      <c r="F98" s="78">
        <f t="shared" si="8"/>
        <v>1078.2078799999999</v>
      </c>
      <c r="G98" s="97" t="s">
        <v>740</v>
      </c>
    </row>
    <row r="99" spans="1:8">
      <c r="A99" s="94">
        <v>6</v>
      </c>
      <c r="B99" s="114" t="s">
        <v>582</v>
      </c>
      <c r="C99" s="115">
        <v>1</v>
      </c>
      <c r="D99" s="78">
        <v>4285.4399999999996</v>
      </c>
      <c r="E99" s="78">
        <f t="shared" si="7"/>
        <v>4285.4399999999996</v>
      </c>
      <c r="F99" s="78">
        <f t="shared" si="8"/>
        <v>4893.9724799999995</v>
      </c>
      <c r="G99" s="97" t="s">
        <v>583</v>
      </c>
    </row>
    <row r="100" spans="1:8">
      <c r="A100" s="94">
        <v>7</v>
      </c>
      <c r="B100" s="114" t="s">
        <v>604</v>
      </c>
      <c r="C100" s="115">
        <v>1</v>
      </c>
      <c r="D100" s="78">
        <v>14561.82</v>
      </c>
      <c r="E100" s="78">
        <f t="shared" si="7"/>
        <v>14561.82</v>
      </c>
      <c r="F100" s="78">
        <f t="shared" si="8"/>
        <v>16629.598439999998</v>
      </c>
      <c r="G100" s="97" t="s">
        <v>605</v>
      </c>
    </row>
    <row r="101" spans="1:8">
      <c r="A101" s="94">
        <v>8</v>
      </c>
      <c r="B101" s="114" t="s">
        <v>673</v>
      </c>
      <c r="C101" s="115">
        <v>1</v>
      </c>
      <c r="D101" s="78">
        <v>18166.830000000002</v>
      </c>
      <c r="E101" s="78">
        <f t="shared" si="7"/>
        <v>18166.830000000002</v>
      </c>
      <c r="F101" s="78">
        <f t="shared" si="8"/>
        <v>20746.51986</v>
      </c>
      <c r="G101" s="97" t="s">
        <v>674</v>
      </c>
    </row>
    <row r="102" spans="1:8">
      <c r="A102" s="94">
        <v>9</v>
      </c>
      <c r="B102" s="114" t="s">
        <v>608</v>
      </c>
      <c r="C102" s="115">
        <v>1</v>
      </c>
      <c r="D102" s="78">
        <v>13006.54</v>
      </c>
      <c r="E102" s="78">
        <f t="shared" si="7"/>
        <v>13006.54</v>
      </c>
      <c r="F102" s="78">
        <f t="shared" si="8"/>
        <v>14853.46868</v>
      </c>
      <c r="G102" s="97" t="s">
        <v>609</v>
      </c>
    </row>
    <row r="103" spans="1:8">
      <c r="A103" s="94">
        <v>10</v>
      </c>
      <c r="B103" s="114" t="s">
        <v>990</v>
      </c>
      <c r="C103" s="115">
        <v>1</v>
      </c>
      <c r="D103" s="78">
        <v>11688.267330000001</v>
      </c>
      <c r="E103" s="78">
        <f t="shared" si="7"/>
        <v>11688.267330000001</v>
      </c>
      <c r="F103" s="78">
        <f t="shared" si="8"/>
        <v>13348.00129086</v>
      </c>
      <c r="G103" s="97" t="s">
        <v>991</v>
      </c>
    </row>
    <row r="104" spans="1:8">
      <c r="A104" s="94">
        <v>11</v>
      </c>
      <c r="B104" s="114" t="s">
        <v>1009</v>
      </c>
      <c r="C104" s="115">
        <v>1</v>
      </c>
      <c r="D104" s="78">
        <v>11688.267330000001</v>
      </c>
      <c r="E104" s="78">
        <f t="shared" ref="E104" si="9">(C104*D104)</f>
        <v>11688.267330000001</v>
      </c>
      <c r="F104" s="78">
        <f t="shared" si="8"/>
        <v>13348.00129086</v>
      </c>
      <c r="G104" s="97" t="s">
        <v>991</v>
      </c>
    </row>
    <row r="105" spans="1:8">
      <c r="A105" s="94">
        <v>12</v>
      </c>
      <c r="B105" s="114" t="s">
        <v>612</v>
      </c>
      <c r="C105" s="115">
        <v>1</v>
      </c>
      <c r="D105" s="78">
        <v>1797.7</v>
      </c>
      <c r="E105" s="78">
        <f t="shared" si="7"/>
        <v>1797.7</v>
      </c>
      <c r="F105" s="78">
        <f t="shared" si="8"/>
        <v>2052.9733999999999</v>
      </c>
      <c r="G105" s="97" t="s">
        <v>613</v>
      </c>
    </row>
    <row r="106" spans="1:8">
      <c r="A106" s="94">
        <v>13</v>
      </c>
      <c r="B106" s="114" t="s">
        <v>614</v>
      </c>
      <c r="C106" s="115">
        <v>2</v>
      </c>
      <c r="D106" s="78">
        <v>9442.5400000000009</v>
      </c>
      <c r="E106" s="78">
        <f t="shared" si="7"/>
        <v>18885.080000000002</v>
      </c>
      <c r="F106" s="78">
        <f t="shared" si="8"/>
        <v>21566.76136</v>
      </c>
      <c r="G106" s="97" t="s">
        <v>615</v>
      </c>
    </row>
    <row r="107" spans="1:8">
      <c r="A107" s="94">
        <v>14</v>
      </c>
      <c r="B107" s="114" t="s">
        <v>992</v>
      </c>
      <c r="C107" s="115">
        <v>2</v>
      </c>
      <c r="D107" s="78">
        <v>8506.9871600000006</v>
      </c>
      <c r="E107" s="78">
        <f t="shared" si="7"/>
        <v>17013.974320000001</v>
      </c>
      <c r="F107" s="78">
        <f t="shared" si="8"/>
        <v>19429.95867344</v>
      </c>
      <c r="G107" s="97" t="s">
        <v>647</v>
      </c>
    </row>
    <row r="108" spans="1:8">
      <c r="A108" s="94">
        <v>15</v>
      </c>
      <c r="B108" s="114" t="s">
        <v>640</v>
      </c>
      <c r="C108" s="115">
        <v>1</v>
      </c>
      <c r="D108" s="78">
        <v>1514.54</v>
      </c>
      <c r="E108" s="78">
        <f>(C108*D108)</f>
        <v>1514.54</v>
      </c>
      <c r="F108" s="78">
        <f>(E108*1.142)</f>
        <v>1729.6046799999999</v>
      </c>
      <c r="G108" s="97" t="s">
        <v>641</v>
      </c>
    </row>
    <row r="109" spans="1:8">
      <c r="A109" s="94">
        <v>16</v>
      </c>
      <c r="B109" s="114" t="s">
        <v>994</v>
      </c>
      <c r="C109" s="115">
        <v>1</v>
      </c>
      <c r="D109" s="78">
        <v>4785.1865399999997</v>
      </c>
      <c r="E109" s="78">
        <f t="shared" si="7"/>
        <v>4785.1865399999997</v>
      </c>
      <c r="F109" s="78">
        <f t="shared" si="8"/>
        <v>5464.6830286799996</v>
      </c>
      <c r="G109" s="97" t="s">
        <v>993</v>
      </c>
    </row>
    <row r="110" spans="1:8">
      <c r="A110" s="94">
        <v>17</v>
      </c>
      <c r="B110" s="114" t="s">
        <v>995</v>
      </c>
      <c r="C110" s="115">
        <v>1</v>
      </c>
      <c r="D110" s="78">
        <v>4008.09854</v>
      </c>
      <c r="E110" s="78">
        <f t="shared" si="7"/>
        <v>4008.09854</v>
      </c>
      <c r="F110" s="78">
        <f t="shared" si="8"/>
        <v>4577.2485326799997</v>
      </c>
      <c r="G110" s="97" t="s">
        <v>648</v>
      </c>
    </row>
    <row r="111" spans="1:8" ht="15">
      <c r="A111" s="93"/>
      <c r="B111" s="80" t="s">
        <v>741</v>
      </c>
      <c r="C111" s="81"/>
      <c r="D111" s="82" t="s">
        <v>228</v>
      </c>
      <c r="E111" s="83">
        <f>SUM(E112:E120)</f>
        <v>235866.82315000004</v>
      </c>
      <c r="F111" s="83">
        <f>SUM(F112:F120)</f>
        <v>269359.9120373</v>
      </c>
      <c r="G111" s="96"/>
      <c r="H111" s="99" t="s">
        <v>545</v>
      </c>
    </row>
    <row r="112" spans="1:8">
      <c r="A112" s="94">
        <v>1</v>
      </c>
      <c r="B112" s="114" t="s">
        <v>982</v>
      </c>
      <c r="C112" s="115">
        <v>1</v>
      </c>
      <c r="D112" s="78">
        <v>144554.45005000001</v>
      </c>
      <c r="E112" s="78">
        <f t="shared" ref="E112" si="10">(C112*D112)</f>
        <v>144554.45005000001</v>
      </c>
      <c r="F112" s="78">
        <f t="shared" ref="F112" si="11">(E112*1.142)</f>
        <v>165081.18195709999</v>
      </c>
      <c r="G112" s="97" t="s">
        <v>983</v>
      </c>
    </row>
    <row r="113" spans="1:8">
      <c r="A113" s="94">
        <v>2</v>
      </c>
      <c r="B113" s="114" t="s">
        <v>580</v>
      </c>
      <c r="C113" s="115">
        <v>1</v>
      </c>
      <c r="D113" s="78">
        <v>395.48</v>
      </c>
      <c r="E113" s="78">
        <f t="shared" ref="E113:E120" si="12">(C113*D113)</f>
        <v>395.48</v>
      </c>
      <c r="F113" s="78">
        <f t="shared" ref="F113:F120" si="13">(E113*1.142)</f>
        <v>451.63815999999997</v>
      </c>
      <c r="G113" s="97" t="s">
        <v>581</v>
      </c>
    </row>
    <row r="114" spans="1:8">
      <c r="A114" s="94">
        <v>3</v>
      </c>
      <c r="B114" s="114" t="s">
        <v>582</v>
      </c>
      <c r="C114" s="115">
        <v>1</v>
      </c>
      <c r="D114" s="78">
        <v>4285.4399999999996</v>
      </c>
      <c r="E114" s="78">
        <f t="shared" si="12"/>
        <v>4285.4399999999996</v>
      </c>
      <c r="F114" s="78">
        <f t="shared" si="13"/>
        <v>4893.9724799999995</v>
      </c>
      <c r="G114" s="97" t="s">
        <v>583</v>
      </c>
    </row>
    <row r="115" spans="1:8">
      <c r="A115" s="94">
        <v>4</v>
      </c>
      <c r="B115" s="114" t="s">
        <v>584</v>
      </c>
      <c r="C115" s="115">
        <v>1</v>
      </c>
      <c r="D115" s="78">
        <v>1080.74</v>
      </c>
      <c r="E115" s="78">
        <f t="shared" si="12"/>
        <v>1080.74</v>
      </c>
      <c r="F115" s="78">
        <f t="shared" si="13"/>
        <v>1234.20508</v>
      </c>
      <c r="G115" s="97" t="s">
        <v>585</v>
      </c>
    </row>
    <row r="116" spans="1:8">
      <c r="A116" s="94">
        <v>5</v>
      </c>
      <c r="B116" s="114" t="s">
        <v>988</v>
      </c>
      <c r="C116" s="115">
        <v>1</v>
      </c>
      <c r="D116" s="78">
        <v>30329.377100000002</v>
      </c>
      <c r="E116" s="78">
        <f t="shared" si="12"/>
        <v>30329.377100000002</v>
      </c>
      <c r="F116" s="78">
        <f t="shared" si="13"/>
        <v>34636.148648199996</v>
      </c>
      <c r="G116" s="97" t="s">
        <v>989</v>
      </c>
    </row>
    <row r="117" spans="1:8">
      <c r="A117" s="94">
        <v>6</v>
      </c>
      <c r="B117" s="114" t="s">
        <v>739</v>
      </c>
      <c r="C117" s="115">
        <v>1</v>
      </c>
      <c r="D117" s="78">
        <v>944.14</v>
      </c>
      <c r="E117" s="78">
        <f t="shared" si="12"/>
        <v>944.14</v>
      </c>
      <c r="F117" s="78">
        <f t="shared" si="13"/>
        <v>1078.2078799999999</v>
      </c>
      <c r="G117" s="97" t="s">
        <v>740</v>
      </c>
    </row>
    <row r="118" spans="1:8">
      <c r="A118" s="94">
        <v>7</v>
      </c>
      <c r="B118" s="114" t="s">
        <v>588</v>
      </c>
      <c r="C118" s="115">
        <v>1</v>
      </c>
      <c r="D118" s="78">
        <v>44128.27</v>
      </c>
      <c r="E118" s="78">
        <f t="shared" si="12"/>
        <v>44128.27</v>
      </c>
      <c r="F118" s="78">
        <f t="shared" si="13"/>
        <v>50394.484339999995</v>
      </c>
      <c r="G118" s="97" t="s">
        <v>589</v>
      </c>
    </row>
    <row r="119" spans="1:8">
      <c r="A119" s="94">
        <v>8</v>
      </c>
      <c r="B119" s="114" t="s">
        <v>590</v>
      </c>
      <c r="C119" s="115">
        <v>1</v>
      </c>
      <c r="D119" s="78">
        <v>1926.91</v>
      </c>
      <c r="E119" s="78">
        <f t="shared" si="12"/>
        <v>1926.91</v>
      </c>
      <c r="F119" s="78">
        <f t="shared" si="13"/>
        <v>2200.5312199999998</v>
      </c>
      <c r="G119" s="97" t="s">
        <v>591</v>
      </c>
    </row>
    <row r="120" spans="1:8">
      <c r="A120" s="95">
        <v>9</v>
      </c>
      <c r="B120" s="114" t="s">
        <v>986</v>
      </c>
      <c r="C120" s="115">
        <v>1</v>
      </c>
      <c r="D120" s="78">
        <v>8222.0159999999996</v>
      </c>
      <c r="E120" s="78">
        <f t="shared" si="12"/>
        <v>8222.0159999999996</v>
      </c>
      <c r="F120" s="78">
        <f t="shared" si="13"/>
        <v>9389.5422719999988</v>
      </c>
      <c r="G120" s="97" t="s">
        <v>987</v>
      </c>
    </row>
    <row r="121" spans="1:8" ht="15">
      <c r="A121" s="93"/>
      <c r="B121" s="80" t="s">
        <v>742</v>
      </c>
      <c r="C121" s="81"/>
      <c r="D121" s="82" t="s">
        <v>228</v>
      </c>
      <c r="E121" s="83">
        <f>SUM(E122:E130)</f>
        <v>235866.82315000004</v>
      </c>
      <c r="F121" s="83">
        <f>SUM(F122:F130)</f>
        <v>269359.9120373</v>
      </c>
      <c r="G121" s="96"/>
      <c r="H121" s="99" t="s">
        <v>545</v>
      </c>
    </row>
    <row r="122" spans="1:8">
      <c r="A122" s="94">
        <v>1</v>
      </c>
      <c r="B122" s="114" t="s">
        <v>982</v>
      </c>
      <c r="C122" s="115">
        <v>1</v>
      </c>
      <c r="D122" s="78">
        <v>144554.45005000001</v>
      </c>
      <c r="E122" s="78">
        <f t="shared" ref="E122" si="14">(C122*D122)</f>
        <v>144554.45005000001</v>
      </c>
      <c r="F122" s="78">
        <f t="shared" ref="F122" si="15">(E122*1.142)</f>
        <v>165081.18195709999</v>
      </c>
      <c r="G122" s="97" t="s">
        <v>983</v>
      </c>
    </row>
    <row r="123" spans="1:8">
      <c r="A123" s="94">
        <v>2</v>
      </c>
      <c r="B123" s="114" t="s">
        <v>580</v>
      </c>
      <c r="C123" s="115">
        <v>1</v>
      </c>
      <c r="D123" s="78">
        <v>395.48</v>
      </c>
      <c r="E123" s="78">
        <f t="shared" ref="E123:E130" si="16">(C123*D123)</f>
        <v>395.48</v>
      </c>
      <c r="F123" s="78">
        <f t="shared" ref="F123:F130" si="17">(E123*1.142)</f>
        <v>451.63815999999997</v>
      </c>
      <c r="G123" s="97" t="s">
        <v>581</v>
      </c>
    </row>
    <row r="124" spans="1:8">
      <c r="A124" s="94">
        <v>3</v>
      </c>
      <c r="B124" s="114" t="s">
        <v>582</v>
      </c>
      <c r="C124" s="115">
        <v>1</v>
      </c>
      <c r="D124" s="78">
        <v>4285.4399999999996</v>
      </c>
      <c r="E124" s="78">
        <f t="shared" si="16"/>
        <v>4285.4399999999996</v>
      </c>
      <c r="F124" s="78">
        <f t="shared" si="17"/>
        <v>4893.9724799999995</v>
      </c>
      <c r="G124" s="97" t="s">
        <v>583</v>
      </c>
    </row>
    <row r="125" spans="1:8">
      <c r="A125" s="94">
        <v>4</v>
      </c>
      <c r="B125" s="114" t="s">
        <v>584</v>
      </c>
      <c r="C125" s="115">
        <v>1</v>
      </c>
      <c r="D125" s="78">
        <v>1080.74</v>
      </c>
      <c r="E125" s="78">
        <f t="shared" si="16"/>
        <v>1080.74</v>
      </c>
      <c r="F125" s="78">
        <f t="shared" si="17"/>
        <v>1234.20508</v>
      </c>
      <c r="G125" s="97" t="s">
        <v>585</v>
      </c>
    </row>
    <row r="126" spans="1:8">
      <c r="A126" s="94">
        <v>5</v>
      </c>
      <c r="B126" s="114" t="s">
        <v>988</v>
      </c>
      <c r="C126" s="115">
        <v>1</v>
      </c>
      <c r="D126" s="78">
        <v>30329.377100000002</v>
      </c>
      <c r="E126" s="78">
        <f t="shared" si="16"/>
        <v>30329.377100000002</v>
      </c>
      <c r="F126" s="78">
        <f t="shared" si="17"/>
        <v>34636.148648199996</v>
      </c>
      <c r="G126" s="97" t="s">
        <v>989</v>
      </c>
    </row>
    <row r="127" spans="1:8">
      <c r="A127" s="94">
        <v>6</v>
      </c>
      <c r="B127" s="114" t="s">
        <v>739</v>
      </c>
      <c r="C127" s="115">
        <v>1</v>
      </c>
      <c r="D127" s="78">
        <v>944.14</v>
      </c>
      <c r="E127" s="78">
        <f t="shared" si="16"/>
        <v>944.14</v>
      </c>
      <c r="F127" s="78">
        <f t="shared" si="17"/>
        <v>1078.2078799999999</v>
      </c>
      <c r="G127" s="97" t="s">
        <v>740</v>
      </c>
    </row>
    <row r="128" spans="1:8">
      <c r="A128" s="94">
        <v>7</v>
      </c>
      <c r="B128" s="114" t="s">
        <v>588</v>
      </c>
      <c r="C128" s="115">
        <v>1</v>
      </c>
      <c r="D128" s="78">
        <v>44128.27</v>
      </c>
      <c r="E128" s="78">
        <f t="shared" si="16"/>
        <v>44128.27</v>
      </c>
      <c r="F128" s="78">
        <f t="shared" si="17"/>
        <v>50394.484339999995</v>
      </c>
      <c r="G128" s="97" t="s">
        <v>589</v>
      </c>
    </row>
    <row r="129" spans="1:8">
      <c r="A129" s="94">
        <v>8</v>
      </c>
      <c r="B129" s="114" t="s">
        <v>590</v>
      </c>
      <c r="C129" s="115">
        <v>1</v>
      </c>
      <c r="D129" s="78">
        <v>1926.91</v>
      </c>
      <c r="E129" s="78">
        <f t="shared" si="16"/>
        <v>1926.91</v>
      </c>
      <c r="F129" s="78">
        <f t="shared" si="17"/>
        <v>2200.5312199999998</v>
      </c>
      <c r="G129" s="97" t="s">
        <v>591</v>
      </c>
    </row>
    <row r="130" spans="1:8">
      <c r="A130" s="95">
        <v>9</v>
      </c>
      <c r="B130" s="114" t="s">
        <v>986</v>
      </c>
      <c r="C130" s="115">
        <v>1</v>
      </c>
      <c r="D130" s="78">
        <v>8222.0159999999996</v>
      </c>
      <c r="E130" s="78">
        <f t="shared" si="16"/>
        <v>8222.0159999999996</v>
      </c>
      <c r="F130" s="78">
        <f t="shared" si="17"/>
        <v>9389.5422719999988</v>
      </c>
      <c r="G130" s="97" t="s">
        <v>987</v>
      </c>
    </row>
    <row r="131" spans="1:8" ht="15">
      <c r="A131" s="93"/>
      <c r="B131" s="80" t="s">
        <v>663</v>
      </c>
      <c r="C131" s="81"/>
      <c r="D131" s="82" t="s">
        <v>228</v>
      </c>
      <c r="E131" s="83">
        <f>SUM(E132:E143)</f>
        <v>328952.27106</v>
      </c>
      <c r="F131" s="83">
        <f>SUM(F132:F143)</f>
        <v>375663.49355051998</v>
      </c>
      <c r="G131" s="96"/>
      <c r="H131" s="99" t="s">
        <v>545</v>
      </c>
    </row>
    <row r="132" spans="1:8">
      <c r="A132" s="94">
        <v>1</v>
      </c>
      <c r="B132" s="114" t="s">
        <v>597</v>
      </c>
      <c r="C132" s="115">
        <v>1</v>
      </c>
      <c r="D132" s="78">
        <v>162880.63</v>
      </c>
      <c r="E132" s="78">
        <f t="shared" ref="E132:E143" si="18">(C132*D132)</f>
        <v>162880.63</v>
      </c>
      <c r="F132" s="78">
        <f t="shared" ref="F132:F143" si="19">(E132*1.142)</f>
        <v>186009.67945999998</v>
      </c>
      <c r="G132" s="97" t="s">
        <v>598</v>
      </c>
    </row>
    <row r="133" spans="1:8">
      <c r="A133" s="94">
        <v>2</v>
      </c>
      <c r="B133" s="114" t="s">
        <v>599</v>
      </c>
      <c r="C133" s="115">
        <v>1</v>
      </c>
      <c r="D133" s="78">
        <v>48098.11</v>
      </c>
      <c r="E133" s="78">
        <f t="shared" si="18"/>
        <v>48098.11</v>
      </c>
      <c r="F133" s="78">
        <f t="shared" si="19"/>
        <v>54928.041619999996</v>
      </c>
      <c r="G133" s="97" t="s">
        <v>600</v>
      </c>
    </row>
    <row r="134" spans="1:8">
      <c r="A134" s="94">
        <v>3</v>
      </c>
      <c r="B134" s="114" t="s">
        <v>601</v>
      </c>
      <c r="C134" s="115">
        <v>1</v>
      </c>
      <c r="D134" s="78">
        <v>5592.8149999999996</v>
      </c>
      <c r="E134" s="78">
        <f t="shared" si="18"/>
        <v>5592.8149999999996</v>
      </c>
      <c r="F134" s="78">
        <f t="shared" si="19"/>
        <v>6386.9947299999994</v>
      </c>
      <c r="G134" s="97" t="s">
        <v>666</v>
      </c>
    </row>
    <row r="135" spans="1:8">
      <c r="A135" s="94">
        <v>4</v>
      </c>
      <c r="B135" s="114" t="s">
        <v>602</v>
      </c>
      <c r="C135" s="115">
        <v>1</v>
      </c>
      <c r="D135" s="78">
        <v>21692.52</v>
      </c>
      <c r="E135" s="78">
        <f t="shared" si="18"/>
        <v>21692.52</v>
      </c>
      <c r="F135" s="78">
        <f t="shared" si="19"/>
        <v>24772.857839999997</v>
      </c>
      <c r="G135" s="97" t="s">
        <v>603</v>
      </c>
    </row>
    <row r="136" spans="1:8">
      <c r="A136" s="94">
        <v>5</v>
      </c>
      <c r="B136" s="114" t="s">
        <v>739</v>
      </c>
      <c r="C136" s="115">
        <v>1</v>
      </c>
      <c r="D136" s="78">
        <v>944.14</v>
      </c>
      <c r="E136" s="78">
        <f t="shared" si="18"/>
        <v>944.14</v>
      </c>
      <c r="F136" s="78">
        <f t="shared" si="19"/>
        <v>1078.2078799999999</v>
      </c>
      <c r="G136" s="97" t="s">
        <v>740</v>
      </c>
    </row>
    <row r="137" spans="1:8">
      <c r="A137" s="94">
        <v>6</v>
      </c>
      <c r="B137" s="114" t="s">
        <v>582</v>
      </c>
      <c r="C137" s="115">
        <v>1</v>
      </c>
      <c r="D137" s="78">
        <v>4285.4399999999996</v>
      </c>
      <c r="E137" s="78">
        <f t="shared" si="18"/>
        <v>4285.4399999999996</v>
      </c>
      <c r="F137" s="78">
        <f t="shared" si="19"/>
        <v>4893.9724799999995</v>
      </c>
      <c r="G137" s="97" t="s">
        <v>583</v>
      </c>
    </row>
    <row r="138" spans="1:8">
      <c r="A138" s="94">
        <v>7</v>
      </c>
      <c r="B138" s="114" t="s">
        <v>606</v>
      </c>
      <c r="C138" s="115">
        <v>1</v>
      </c>
      <c r="D138" s="78">
        <v>18166.830000000002</v>
      </c>
      <c r="E138" s="78">
        <f t="shared" si="18"/>
        <v>18166.830000000002</v>
      </c>
      <c r="F138" s="78">
        <f t="shared" si="19"/>
        <v>20746.51986</v>
      </c>
      <c r="G138" s="97" t="s">
        <v>607</v>
      </c>
    </row>
    <row r="139" spans="1:8">
      <c r="A139" s="94">
        <v>8</v>
      </c>
      <c r="B139" s="114" t="s">
        <v>1001</v>
      </c>
      <c r="C139" s="115">
        <v>1</v>
      </c>
      <c r="D139" s="78">
        <v>11688.267330000001</v>
      </c>
      <c r="E139" s="78">
        <f t="shared" si="18"/>
        <v>11688.267330000001</v>
      </c>
      <c r="F139" s="78">
        <f t="shared" si="19"/>
        <v>13348.00129086</v>
      </c>
      <c r="G139" s="97" t="s">
        <v>991</v>
      </c>
    </row>
    <row r="140" spans="1:8">
      <c r="A140" s="94">
        <v>9</v>
      </c>
      <c r="B140" s="114" t="s">
        <v>990</v>
      </c>
      <c r="C140" s="115">
        <v>1</v>
      </c>
      <c r="D140" s="78">
        <v>11688.267330000001</v>
      </c>
      <c r="E140" s="78">
        <f t="shared" si="18"/>
        <v>11688.267330000001</v>
      </c>
      <c r="F140" s="78">
        <f t="shared" si="19"/>
        <v>13348.00129086</v>
      </c>
      <c r="G140" s="97" t="s">
        <v>991</v>
      </c>
    </row>
    <row r="141" spans="1:8">
      <c r="A141" s="94">
        <v>10</v>
      </c>
      <c r="B141" s="114" t="s">
        <v>614</v>
      </c>
      <c r="C141" s="115">
        <v>2</v>
      </c>
      <c r="D141" s="78">
        <v>9442.5400000000009</v>
      </c>
      <c r="E141" s="78">
        <f t="shared" si="18"/>
        <v>18885.080000000002</v>
      </c>
      <c r="F141" s="78">
        <f t="shared" si="19"/>
        <v>21566.76136</v>
      </c>
      <c r="G141" s="97" t="s">
        <v>615</v>
      </c>
    </row>
    <row r="142" spans="1:8">
      <c r="A142" s="94">
        <v>11</v>
      </c>
      <c r="B142" s="114" t="s">
        <v>992</v>
      </c>
      <c r="C142" s="115">
        <v>2</v>
      </c>
      <c r="D142" s="78">
        <v>8506.9871600000006</v>
      </c>
      <c r="E142" s="78">
        <f t="shared" si="18"/>
        <v>17013.974320000001</v>
      </c>
      <c r="F142" s="78">
        <f t="shared" si="19"/>
        <v>19429.95867344</v>
      </c>
      <c r="G142" s="97" t="s">
        <v>647</v>
      </c>
    </row>
    <row r="143" spans="1:8">
      <c r="A143" s="94">
        <v>12</v>
      </c>
      <c r="B143" s="114" t="s">
        <v>995</v>
      </c>
      <c r="C143" s="115">
        <v>2</v>
      </c>
      <c r="D143" s="78">
        <v>4008.09854</v>
      </c>
      <c r="E143" s="78">
        <f t="shared" si="18"/>
        <v>8016.1970799999999</v>
      </c>
      <c r="F143" s="78">
        <f t="shared" si="19"/>
        <v>9154.4970653599994</v>
      </c>
      <c r="G143" s="97" t="s">
        <v>648</v>
      </c>
    </row>
    <row r="144" spans="1:8" ht="15">
      <c r="A144" s="93"/>
      <c r="B144" s="80" t="s">
        <v>743</v>
      </c>
      <c r="C144" s="81"/>
      <c r="D144" s="82" t="s">
        <v>228</v>
      </c>
      <c r="E144" s="83">
        <f>SUM(E145:E150)</f>
        <v>211069.51</v>
      </c>
      <c r="F144" s="83">
        <f>SUM(F145:F150)</f>
        <v>241041.38042</v>
      </c>
      <c r="G144" s="96"/>
      <c r="H144" s="99" t="s">
        <v>545</v>
      </c>
    </row>
    <row r="145" spans="1:8">
      <c r="A145" s="94">
        <v>1</v>
      </c>
      <c r="B145" s="114" t="s">
        <v>650</v>
      </c>
      <c r="C145" s="115">
        <v>1</v>
      </c>
      <c r="D145" s="78">
        <v>151435.57</v>
      </c>
      <c r="E145" s="78">
        <f t="shared" ref="E145:E150" si="20">(C145*D145)</f>
        <v>151435.57</v>
      </c>
      <c r="F145" s="78">
        <f t="shared" ref="F145:F150" si="21">(E145*1.142)</f>
        <v>172939.42093999998</v>
      </c>
      <c r="G145" s="97" t="s">
        <v>651</v>
      </c>
    </row>
    <row r="146" spans="1:8">
      <c r="A146" s="94">
        <v>2</v>
      </c>
      <c r="B146" s="114" t="s">
        <v>652</v>
      </c>
      <c r="C146" s="115">
        <v>1</v>
      </c>
      <c r="D146" s="78">
        <v>4583.2299999999996</v>
      </c>
      <c r="E146" s="78">
        <f t="shared" si="20"/>
        <v>4583.2299999999996</v>
      </c>
      <c r="F146" s="78">
        <f t="shared" si="21"/>
        <v>5234.0486599999995</v>
      </c>
      <c r="G146" s="97" t="s">
        <v>653</v>
      </c>
    </row>
    <row r="147" spans="1:8">
      <c r="A147" s="94">
        <v>3</v>
      </c>
      <c r="B147" s="114" t="s">
        <v>654</v>
      </c>
      <c r="C147" s="115">
        <v>1</v>
      </c>
      <c r="D147" s="78">
        <v>36341.69</v>
      </c>
      <c r="E147" s="78">
        <f t="shared" si="20"/>
        <v>36341.69</v>
      </c>
      <c r="F147" s="78">
        <f t="shared" si="21"/>
        <v>41502.20998</v>
      </c>
      <c r="G147" s="97" t="s">
        <v>655</v>
      </c>
    </row>
    <row r="148" spans="1:8">
      <c r="A148" s="94">
        <v>4</v>
      </c>
      <c r="B148" s="114" t="s">
        <v>744</v>
      </c>
      <c r="C148" s="115">
        <v>1</v>
      </c>
      <c r="D148" s="78">
        <v>875.68</v>
      </c>
      <c r="E148" s="78">
        <f t="shared" si="20"/>
        <v>875.68</v>
      </c>
      <c r="F148" s="78">
        <f t="shared" si="21"/>
        <v>1000.0265599999999</v>
      </c>
      <c r="G148" s="97" t="s">
        <v>745</v>
      </c>
    </row>
    <row r="149" spans="1:8">
      <c r="A149" s="94">
        <v>5</v>
      </c>
      <c r="B149" s="114" t="s">
        <v>658</v>
      </c>
      <c r="C149" s="115">
        <v>1</v>
      </c>
      <c r="D149" s="78">
        <v>3271.52</v>
      </c>
      <c r="E149" s="78">
        <f t="shared" si="20"/>
        <v>3271.52</v>
      </c>
      <c r="F149" s="78">
        <f t="shared" si="21"/>
        <v>3736.0758399999995</v>
      </c>
      <c r="G149" s="97" t="s">
        <v>659</v>
      </c>
    </row>
    <row r="150" spans="1:8">
      <c r="A150" s="95">
        <v>6</v>
      </c>
      <c r="B150" s="116" t="s">
        <v>604</v>
      </c>
      <c r="C150" s="117">
        <v>1</v>
      </c>
      <c r="D150" s="87">
        <v>14561.82</v>
      </c>
      <c r="E150" s="87">
        <f t="shared" si="20"/>
        <v>14561.82</v>
      </c>
      <c r="F150" s="87">
        <f t="shared" si="21"/>
        <v>16629.598439999998</v>
      </c>
      <c r="G150" s="98" t="s">
        <v>605</v>
      </c>
    </row>
    <row r="151" spans="1:8" ht="15">
      <c r="A151" s="93"/>
      <c r="B151" s="80" t="s">
        <v>667</v>
      </c>
      <c r="C151" s="81"/>
      <c r="D151" s="82" t="s">
        <v>228</v>
      </c>
      <c r="E151" s="83">
        <f>SUM(E152:E159)</f>
        <v>678063.25961000007</v>
      </c>
      <c r="F151" s="83">
        <f>SUM(F152:F159)</f>
        <v>774348.24247462</v>
      </c>
      <c r="G151" s="96"/>
      <c r="H151" s="99" t="s">
        <v>545</v>
      </c>
    </row>
    <row r="152" spans="1:8">
      <c r="A152" s="94">
        <v>1</v>
      </c>
      <c r="B152" s="114" t="s">
        <v>627</v>
      </c>
      <c r="C152" s="115">
        <v>1</v>
      </c>
      <c r="D152" s="78">
        <v>208478.45</v>
      </c>
      <c r="E152" s="78">
        <f t="shared" ref="E152:E159" si="22">(C152*D152)</f>
        <v>208478.45</v>
      </c>
      <c r="F152" s="78">
        <f t="shared" ref="F152:F159" si="23">(E152*1.142)</f>
        <v>238082.38989999998</v>
      </c>
      <c r="G152" s="97" t="s">
        <v>628</v>
      </c>
    </row>
    <row r="153" spans="1:8">
      <c r="A153" s="94">
        <v>2</v>
      </c>
      <c r="B153" s="114" t="s">
        <v>661</v>
      </c>
      <c r="C153" s="115">
        <v>1</v>
      </c>
      <c r="D153" s="78">
        <v>5493.26</v>
      </c>
      <c r="E153" s="78">
        <f t="shared" si="22"/>
        <v>5493.26</v>
      </c>
      <c r="F153" s="78">
        <f t="shared" si="23"/>
        <v>6273.3029200000001</v>
      </c>
      <c r="G153" s="97" t="s">
        <v>662</v>
      </c>
    </row>
    <row r="154" spans="1:8">
      <c r="A154" s="94">
        <v>3</v>
      </c>
      <c r="B154" s="114" t="s">
        <v>631</v>
      </c>
      <c r="C154" s="115">
        <v>1</v>
      </c>
      <c r="D154" s="78">
        <v>82701.509999999995</v>
      </c>
      <c r="E154" s="78">
        <f t="shared" si="22"/>
        <v>82701.509999999995</v>
      </c>
      <c r="F154" s="78">
        <f t="shared" si="23"/>
        <v>94445.124419999993</v>
      </c>
      <c r="G154" s="97" t="s">
        <v>632</v>
      </c>
    </row>
    <row r="155" spans="1:8">
      <c r="A155" s="94">
        <v>4</v>
      </c>
      <c r="B155" s="114" t="s">
        <v>735</v>
      </c>
      <c r="C155" s="115">
        <v>1</v>
      </c>
      <c r="D155" s="78">
        <v>1029.71</v>
      </c>
      <c r="E155" s="78">
        <f t="shared" si="22"/>
        <v>1029.71</v>
      </c>
      <c r="F155" s="78">
        <f t="shared" si="23"/>
        <v>1175.9288199999999</v>
      </c>
      <c r="G155" s="97" t="s">
        <v>736</v>
      </c>
    </row>
    <row r="156" spans="1:8">
      <c r="A156" s="94">
        <v>5</v>
      </c>
      <c r="B156" s="114" t="s">
        <v>635</v>
      </c>
      <c r="C156" s="115">
        <v>1</v>
      </c>
      <c r="D156" s="78">
        <v>5542.69</v>
      </c>
      <c r="E156" s="78">
        <f t="shared" si="22"/>
        <v>5542.69</v>
      </c>
      <c r="F156" s="78">
        <f t="shared" si="23"/>
        <v>6329.7519799999991</v>
      </c>
      <c r="G156" s="97" t="s">
        <v>636</v>
      </c>
    </row>
    <row r="157" spans="1:8">
      <c r="A157" s="94">
        <v>6</v>
      </c>
      <c r="B157" s="114" t="s">
        <v>637</v>
      </c>
      <c r="C157" s="115">
        <v>1</v>
      </c>
      <c r="D157" s="78">
        <v>17381.54</v>
      </c>
      <c r="E157" s="78">
        <f t="shared" si="22"/>
        <v>17381.54</v>
      </c>
      <c r="F157" s="78">
        <f t="shared" si="23"/>
        <v>19849.718679999998</v>
      </c>
      <c r="G157" s="97" t="s">
        <v>638</v>
      </c>
    </row>
    <row r="158" spans="1:8">
      <c r="A158" s="94">
        <v>7</v>
      </c>
      <c r="B158" s="114" t="s">
        <v>998</v>
      </c>
      <c r="C158" s="115">
        <v>1</v>
      </c>
      <c r="D158" s="78">
        <v>142313.75349</v>
      </c>
      <c r="E158" s="78">
        <f t="shared" si="22"/>
        <v>142313.75349</v>
      </c>
      <c r="F158" s="78">
        <f t="shared" si="23"/>
        <v>162522.30648557999</v>
      </c>
      <c r="G158" s="97" t="s">
        <v>737</v>
      </c>
    </row>
    <row r="159" spans="1:8">
      <c r="A159" s="94">
        <v>8</v>
      </c>
      <c r="B159" s="116" t="s">
        <v>1028</v>
      </c>
      <c r="C159" s="117">
        <v>1</v>
      </c>
      <c r="D159" s="87">
        <v>215122.34612</v>
      </c>
      <c r="E159" s="87">
        <f t="shared" si="22"/>
        <v>215122.34612</v>
      </c>
      <c r="F159" s="87">
        <f t="shared" si="23"/>
        <v>245669.71926903998</v>
      </c>
      <c r="G159" s="98" t="s">
        <v>1008</v>
      </c>
    </row>
    <row r="160" spans="1:8" ht="15">
      <c r="A160" s="93"/>
      <c r="B160" s="80" t="s">
        <v>746</v>
      </c>
      <c r="C160" s="81"/>
      <c r="D160" s="82" t="s">
        <v>228</v>
      </c>
      <c r="E160" s="83">
        <f>SUM(E161:E169)</f>
        <v>688804.39849000005</v>
      </c>
      <c r="F160" s="83">
        <f>SUM(F161:F169)</f>
        <v>786614.62307557999</v>
      </c>
      <c r="G160" s="96"/>
      <c r="H160" s="99" t="s">
        <v>545</v>
      </c>
    </row>
    <row r="161" spans="1:8">
      <c r="A161" s="94">
        <v>1</v>
      </c>
      <c r="B161" s="114" t="s">
        <v>627</v>
      </c>
      <c r="C161" s="115">
        <v>1</v>
      </c>
      <c r="D161" s="78">
        <v>208478.45</v>
      </c>
      <c r="E161" s="78">
        <f t="shared" ref="E161:E169" si="24">(C161*D161)</f>
        <v>208478.45</v>
      </c>
      <c r="F161" s="78">
        <f t="shared" ref="F161:F169" si="25">(E161*1.142)</f>
        <v>238082.38989999998</v>
      </c>
      <c r="G161" s="97" t="s">
        <v>628</v>
      </c>
    </row>
    <row r="162" spans="1:8">
      <c r="A162" s="94">
        <v>2</v>
      </c>
      <c r="B162" s="114" t="s">
        <v>601</v>
      </c>
      <c r="C162" s="115">
        <v>1</v>
      </c>
      <c r="D162" s="78">
        <v>5592.8149999999996</v>
      </c>
      <c r="E162" s="78">
        <f t="shared" si="24"/>
        <v>5592.8149999999996</v>
      </c>
      <c r="F162" s="78">
        <f t="shared" si="25"/>
        <v>6386.9947299999994</v>
      </c>
      <c r="G162" s="97" t="s">
        <v>666</v>
      </c>
    </row>
    <row r="163" spans="1:8">
      <c r="A163" s="94">
        <v>3</v>
      </c>
      <c r="B163" s="114" t="s">
        <v>629</v>
      </c>
      <c r="C163" s="115">
        <v>1</v>
      </c>
      <c r="D163" s="78">
        <v>23153.03</v>
      </c>
      <c r="E163" s="78">
        <f t="shared" si="24"/>
        <v>23153.03</v>
      </c>
      <c r="F163" s="78">
        <f t="shared" si="25"/>
        <v>26440.760259999995</v>
      </c>
      <c r="G163" s="97" t="s">
        <v>630</v>
      </c>
    </row>
    <row r="164" spans="1:8">
      <c r="A164" s="94">
        <v>4</v>
      </c>
      <c r="B164" s="114" t="s">
        <v>631</v>
      </c>
      <c r="C164" s="115">
        <v>1</v>
      </c>
      <c r="D164" s="78">
        <v>82701.509999999995</v>
      </c>
      <c r="E164" s="78">
        <f t="shared" si="24"/>
        <v>82701.509999999995</v>
      </c>
      <c r="F164" s="78">
        <f t="shared" si="25"/>
        <v>94445.124419999993</v>
      </c>
      <c r="G164" s="97" t="s">
        <v>632</v>
      </c>
    </row>
    <row r="165" spans="1:8">
      <c r="A165" s="94">
        <v>5</v>
      </c>
      <c r="B165" s="114" t="s">
        <v>735</v>
      </c>
      <c r="C165" s="115">
        <v>1</v>
      </c>
      <c r="D165" s="78">
        <v>1029.71</v>
      </c>
      <c r="E165" s="78">
        <f t="shared" si="24"/>
        <v>1029.71</v>
      </c>
      <c r="F165" s="78">
        <f t="shared" si="25"/>
        <v>1175.9288199999999</v>
      </c>
      <c r="G165" s="97" t="s">
        <v>736</v>
      </c>
    </row>
    <row r="166" spans="1:8">
      <c r="A166" s="94">
        <v>6</v>
      </c>
      <c r="B166" s="114" t="s">
        <v>635</v>
      </c>
      <c r="C166" s="115">
        <v>1</v>
      </c>
      <c r="D166" s="78">
        <v>5542.69</v>
      </c>
      <c r="E166" s="78">
        <f t="shared" si="24"/>
        <v>5542.69</v>
      </c>
      <c r="F166" s="78">
        <f t="shared" si="25"/>
        <v>6329.7519799999991</v>
      </c>
      <c r="G166" s="97" t="s">
        <v>636</v>
      </c>
    </row>
    <row r="167" spans="1:8">
      <c r="A167" s="94">
        <v>7</v>
      </c>
      <c r="B167" s="114" t="s">
        <v>637</v>
      </c>
      <c r="C167" s="115">
        <v>1</v>
      </c>
      <c r="D167" s="78">
        <v>17381.54</v>
      </c>
      <c r="E167" s="78">
        <f t="shared" si="24"/>
        <v>17381.54</v>
      </c>
      <c r="F167" s="78">
        <f t="shared" si="25"/>
        <v>19849.718679999998</v>
      </c>
      <c r="G167" s="97" t="s">
        <v>638</v>
      </c>
    </row>
    <row r="168" spans="1:8">
      <c r="A168" s="94">
        <v>8</v>
      </c>
      <c r="B168" s="114" t="s">
        <v>998</v>
      </c>
      <c r="C168" s="115">
        <v>1</v>
      </c>
      <c r="D168" s="78">
        <v>142313.75349</v>
      </c>
      <c r="E168" s="78">
        <f t="shared" si="24"/>
        <v>142313.75349</v>
      </c>
      <c r="F168" s="78">
        <f t="shared" si="25"/>
        <v>162522.30648557999</v>
      </c>
      <c r="G168" s="97" t="s">
        <v>737</v>
      </c>
    </row>
    <row r="169" spans="1:8">
      <c r="A169" s="94">
        <v>9</v>
      </c>
      <c r="B169" s="114" t="s">
        <v>1000</v>
      </c>
      <c r="C169" s="115">
        <v>1</v>
      </c>
      <c r="D169" s="78">
        <v>202610.9</v>
      </c>
      <c r="E169" s="78">
        <f t="shared" si="24"/>
        <v>202610.9</v>
      </c>
      <c r="F169" s="78">
        <f t="shared" si="25"/>
        <v>231381.64779999998</v>
      </c>
      <c r="G169" s="97" t="s">
        <v>999</v>
      </c>
    </row>
    <row r="170" spans="1:8" ht="15">
      <c r="A170" s="93"/>
      <c r="B170" s="80" t="s">
        <v>669</v>
      </c>
      <c r="C170" s="81"/>
      <c r="D170" s="82" t="s">
        <v>228</v>
      </c>
      <c r="E170" s="83">
        <f>SUM(E171:E185)</f>
        <v>314260.69466000004</v>
      </c>
      <c r="F170" s="83">
        <f>SUM(F171:F185)</f>
        <v>358885.71330171998</v>
      </c>
      <c r="G170" s="96"/>
      <c r="H170" s="99" t="s">
        <v>545</v>
      </c>
    </row>
    <row r="171" spans="1:8">
      <c r="A171" s="94">
        <v>1</v>
      </c>
      <c r="B171" s="114" t="s">
        <v>597</v>
      </c>
      <c r="C171" s="115">
        <v>1</v>
      </c>
      <c r="D171" s="78">
        <v>162880.63</v>
      </c>
      <c r="E171" s="78">
        <f t="shared" ref="E171:E185" si="26">(C171*D171)</f>
        <v>162880.63</v>
      </c>
      <c r="F171" s="78">
        <f t="shared" ref="F171:F185" si="27">(E171*1.142)</f>
        <v>186009.67945999998</v>
      </c>
      <c r="G171" s="97" t="s">
        <v>598</v>
      </c>
    </row>
    <row r="172" spans="1:8">
      <c r="A172" s="94">
        <v>2</v>
      </c>
      <c r="B172" s="114" t="s">
        <v>665</v>
      </c>
      <c r="C172" s="115">
        <v>1</v>
      </c>
      <c r="D172" s="78">
        <v>5592.82</v>
      </c>
      <c r="E172" s="78">
        <f t="shared" si="26"/>
        <v>5592.82</v>
      </c>
      <c r="F172" s="78">
        <f t="shared" si="27"/>
        <v>6387.0004399999989</v>
      </c>
      <c r="G172" s="97" t="s">
        <v>666</v>
      </c>
    </row>
    <row r="173" spans="1:8">
      <c r="A173" s="94">
        <v>3</v>
      </c>
      <c r="B173" s="114" t="s">
        <v>588</v>
      </c>
      <c r="C173" s="115">
        <v>1</v>
      </c>
      <c r="D173" s="78">
        <v>44128.27</v>
      </c>
      <c r="E173" s="78">
        <f t="shared" si="26"/>
        <v>44128.27</v>
      </c>
      <c r="F173" s="78">
        <f t="shared" si="27"/>
        <v>50394.484339999995</v>
      </c>
      <c r="G173" s="97" t="s">
        <v>589</v>
      </c>
    </row>
    <row r="174" spans="1:8">
      <c r="A174" s="94">
        <v>4</v>
      </c>
      <c r="B174" s="114" t="s">
        <v>739</v>
      </c>
      <c r="C174" s="115">
        <v>1</v>
      </c>
      <c r="D174" s="78">
        <v>944.14</v>
      </c>
      <c r="E174" s="78">
        <f t="shared" si="26"/>
        <v>944.14</v>
      </c>
      <c r="F174" s="78">
        <f t="shared" si="27"/>
        <v>1078.2078799999999</v>
      </c>
      <c r="G174" s="97" t="s">
        <v>740</v>
      </c>
    </row>
    <row r="175" spans="1:8">
      <c r="A175" s="94">
        <v>5</v>
      </c>
      <c r="B175" s="114" t="s">
        <v>582</v>
      </c>
      <c r="C175" s="115">
        <v>1</v>
      </c>
      <c r="D175" s="78">
        <v>4285.4399999999996</v>
      </c>
      <c r="E175" s="78">
        <f t="shared" si="26"/>
        <v>4285.4399999999996</v>
      </c>
      <c r="F175" s="78">
        <f t="shared" si="27"/>
        <v>4893.9724799999995</v>
      </c>
      <c r="G175" s="97" t="s">
        <v>583</v>
      </c>
    </row>
    <row r="176" spans="1:8">
      <c r="A176" s="94">
        <v>6</v>
      </c>
      <c r="B176" s="114" t="s">
        <v>604</v>
      </c>
      <c r="C176" s="115">
        <v>1</v>
      </c>
      <c r="D176" s="78">
        <v>14561.82</v>
      </c>
      <c r="E176" s="78">
        <f t="shared" si="26"/>
        <v>14561.82</v>
      </c>
      <c r="F176" s="78">
        <f t="shared" si="27"/>
        <v>16629.598439999998</v>
      </c>
      <c r="G176" s="97" t="s">
        <v>605</v>
      </c>
    </row>
    <row r="177" spans="1:8">
      <c r="A177" s="94">
        <v>7</v>
      </c>
      <c r="B177" s="114" t="s">
        <v>643</v>
      </c>
      <c r="C177" s="115">
        <v>1</v>
      </c>
      <c r="D177" s="78">
        <v>16670.48</v>
      </c>
      <c r="E177" s="78">
        <f t="shared" si="26"/>
        <v>16670.48</v>
      </c>
      <c r="F177" s="78">
        <f t="shared" si="27"/>
        <v>19037.688159999998</v>
      </c>
      <c r="G177" s="97" t="s">
        <v>644</v>
      </c>
    </row>
    <row r="178" spans="1:8">
      <c r="A178" s="94">
        <v>8</v>
      </c>
      <c r="B178" s="114" t="s">
        <v>990</v>
      </c>
      <c r="C178" s="115">
        <v>1</v>
      </c>
      <c r="D178" s="78">
        <v>11688.267330000001</v>
      </c>
      <c r="E178" s="78">
        <f t="shared" si="26"/>
        <v>11688.267330000001</v>
      </c>
      <c r="F178" s="78">
        <f t="shared" si="27"/>
        <v>13348.00129086</v>
      </c>
      <c r="G178" s="97" t="s">
        <v>991</v>
      </c>
    </row>
    <row r="179" spans="1:8">
      <c r="A179" s="94">
        <v>9</v>
      </c>
      <c r="B179" s="114" t="s">
        <v>645</v>
      </c>
      <c r="C179" s="115">
        <v>1</v>
      </c>
      <c r="D179" s="78">
        <v>13733.81</v>
      </c>
      <c r="E179" s="78">
        <f t="shared" si="26"/>
        <v>13733.81</v>
      </c>
      <c r="F179" s="78">
        <f t="shared" si="27"/>
        <v>15684.011019999998</v>
      </c>
      <c r="G179" s="97" t="s">
        <v>646</v>
      </c>
    </row>
    <row r="180" spans="1:8">
      <c r="A180" s="94">
        <v>10</v>
      </c>
      <c r="B180" s="114" t="s">
        <v>1002</v>
      </c>
      <c r="C180" s="115">
        <v>1</v>
      </c>
      <c r="D180" s="78">
        <v>10554.254999999999</v>
      </c>
      <c r="E180" s="78">
        <f t="shared" si="26"/>
        <v>10554.254999999999</v>
      </c>
      <c r="F180" s="78">
        <f t="shared" si="27"/>
        <v>12052.959209999997</v>
      </c>
      <c r="G180" s="97" t="s">
        <v>1003</v>
      </c>
    </row>
    <row r="181" spans="1:8">
      <c r="A181" s="94">
        <v>11</v>
      </c>
      <c r="B181" s="114" t="s">
        <v>1004</v>
      </c>
      <c r="C181" s="115">
        <v>1</v>
      </c>
      <c r="D181" s="78">
        <v>5552.9551000000001</v>
      </c>
      <c r="E181" s="78">
        <f t="shared" si="26"/>
        <v>5552.9551000000001</v>
      </c>
      <c r="F181" s="78">
        <f t="shared" si="27"/>
        <v>6341.4747241999994</v>
      </c>
      <c r="G181" s="97" t="s">
        <v>1005</v>
      </c>
    </row>
    <row r="182" spans="1:8">
      <c r="A182" s="94">
        <v>12</v>
      </c>
      <c r="B182" s="114" t="s">
        <v>1006</v>
      </c>
      <c r="C182" s="115">
        <v>1</v>
      </c>
      <c r="D182" s="78">
        <v>1710.1815300000001</v>
      </c>
      <c r="E182" s="78">
        <f t="shared" si="26"/>
        <v>1710.1815300000001</v>
      </c>
      <c r="F182" s="78">
        <f t="shared" si="27"/>
        <v>1953.0273072599998</v>
      </c>
      <c r="G182" s="97" t="s">
        <v>1007</v>
      </c>
    </row>
    <row r="183" spans="1:8">
      <c r="A183" s="94">
        <v>13</v>
      </c>
      <c r="B183" s="114" t="s">
        <v>614</v>
      </c>
      <c r="C183" s="115">
        <v>1</v>
      </c>
      <c r="D183" s="78">
        <v>9442.5400000000009</v>
      </c>
      <c r="E183" s="78">
        <f t="shared" si="26"/>
        <v>9442.5400000000009</v>
      </c>
      <c r="F183" s="78">
        <f t="shared" si="27"/>
        <v>10783.38068</v>
      </c>
      <c r="G183" s="97" t="s">
        <v>615</v>
      </c>
    </row>
    <row r="184" spans="1:8">
      <c r="A184" s="94">
        <v>14</v>
      </c>
      <c r="B184" s="114" t="s">
        <v>992</v>
      </c>
      <c r="C184" s="115">
        <v>1</v>
      </c>
      <c r="D184" s="78">
        <v>8506.9871600000006</v>
      </c>
      <c r="E184" s="78">
        <f t="shared" si="26"/>
        <v>8506.9871600000006</v>
      </c>
      <c r="F184" s="78">
        <f t="shared" si="27"/>
        <v>9714.97933672</v>
      </c>
      <c r="G184" s="97" t="s">
        <v>647</v>
      </c>
    </row>
    <row r="185" spans="1:8">
      <c r="A185" s="95">
        <v>15</v>
      </c>
      <c r="B185" s="114" t="s">
        <v>995</v>
      </c>
      <c r="C185" s="115">
        <v>1</v>
      </c>
      <c r="D185" s="78">
        <v>4008.09854</v>
      </c>
      <c r="E185" s="78">
        <f t="shared" si="26"/>
        <v>4008.09854</v>
      </c>
      <c r="F185" s="78">
        <f t="shared" si="27"/>
        <v>4577.2485326799997</v>
      </c>
      <c r="G185" s="97" t="s">
        <v>648</v>
      </c>
    </row>
    <row r="186" spans="1:8" ht="15">
      <c r="A186" s="93"/>
      <c r="B186" s="80" t="s">
        <v>670</v>
      </c>
      <c r="C186" s="81"/>
      <c r="D186" s="82" t="s">
        <v>228</v>
      </c>
      <c r="E186" s="83">
        <f>SUM(E187:E200)</f>
        <v>312223.20172999997</v>
      </c>
      <c r="F186" s="83">
        <f>SUM(F187:F200)</f>
        <v>356558.89637565991</v>
      </c>
      <c r="G186" s="96"/>
      <c r="H186" s="99" t="s">
        <v>545</v>
      </c>
    </row>
    <row r="187" spans="1:8">
      <c r="A187" s="94">
        <v>1</v>
      </c>
      <c r="B187" s="114" t="s">
        <v>597</v>
      </c>
      <c r="C187" s="115">
        <v>1</v>
      </c>
      <c r="D187" s="78">
        <v>162880.63</v>
      </c>
      <c r="E187" s="78">
        <f t="shared" ref="E187:E197" si="28">(C187*D187)</f>
        <v>162880.63</v>
      </c>
      <c r="F187" s="78">
        <f t="shared" ref="F187:F200" si="29">(E187*1.142)</f>
        <v>186009.67945999998</v>
      </c>
      <c r="G187" s="97" t="s">
        <v>598</v>
      </c>
    </row>
    <row r="188" spans="1:8">
      <c r="A188" s="94">
        <v>2</v>
      </c>
      <c r="B188" s="114" t="s">
        <v>601</v>
      </c>
      <c r="C188" s="115">
        <v>1</v>
      </c>
      <c r="D188" s="78">
        <v>5592.8149999999996</v>
      </c>
      <c r="E188" s="78">
        <f t="shared" si="28"/>
        <v>5592.8149999999996</v>
      </c>
      <c r="F188" s="78">
        <f t="shared" si="29"/>
        <v>6386.9947299999994</v>
      </c>
      <c r="G188" s="97" t="s">
        <v>666</v>
      </c>
    </row>
    <row r="189" spans="1:8">
      <c r="A189" s="94">
        <v>3</v>
      </c>
      <c r="B189" s="114" t="s">
        <v>602</v>
      </c>
      <c r="C189" s="115">
        <v>1</v>
      </c>
      <c r="D189" s="78">
        <v>21692.52</v>
      </c>
      <c r="E189" s="78">
        <f t="shared" si="28"/>
        <v>21692.52</v>
      </c>
      <c r="F189" s="78">
        <f t="shared" si="29"/>
        <v>24772.857839999997</v>
      </c>
      <c r="G189" s="97" t="s">
        <v>603</v>
      </c>
    </row>
    <row r="190" spans="1:8">
      <c r="A190" s="94">
        <v>4</v>
      </c>
      <c r="B190" s="114" t="s">
        <v>588</v>
      </c>
      <c r="C190" s="115">
        <v>1</v>
      </c>
      <c r="D190" s="78">
        <v>44128.27</v>
      </c>
      <c r="E190" s="78">
        <f t="shared" si="28"/>
        <v>44128.27</v>
      </c>
      <c r="F190" s="78">
        <f t="shared" si="29"/>
        <v>50394.484339999995</v>
      </c>
      <c r="G190" s="97" t="s">
        <v>589</v>
      </c>
    </row>
    <row r="191" spans="1:8">
      <c r="A191" s="94">
        <v>5</v>
      </c>
      <c r="B191" s="114" t="s">
        <v>739</v>
      </c>
      <c r="C191" s="115">
        <v>1</v>
      </c>
      <c r="D191" s="78">
        <v>944.14</v>
      </c>
      <c r="E191" s="78">
        <f t="shared" si="28"/>
        <v>944.14</v>
      </c>
      <c r="F191" s="78">
        <f t="shared" si="29"/>
        <v>1078.2078799999999</v>
      </c>
      <c r="G191" s="97" t="s">
        <v>740</v>
      </c>
    </row>
    <row r="192" spans="1:8">
      <c r="A192" s="94">
        <v>6</v>
      </c>
      <c r="B192" s="114" t="s">
        <v>582</v>
      </c>
      <c r="C192" s="115">
        <v>1</v>
      </c>
      <c r="D192" s="78">
        <v>4285.4399999999996</v>
      </c>
      <c r="E192" s="78">
        <f t="shared" si="28"/>
        <v>4285.4399999999996</v>
      </c>
      <c r="F192" s="78">
        <f t="shared" si="29"/>
        <v>4893.9724799999995</v>
      </c>
      <c r="G192" s="97" t="s">
        <v>583</v>
      </c>
    </row>
    <row r="193" spans="1:8">
      <c r="A193" s="94">
        <v>7</v>
      </c>
      <c r="B193" s="114" t="s">
        <v>608</v>
      </c>
      <c r="C193" s="115">
        <v>1</v>
      </c>
      <c r="D193" s="78">
        <v>13006.54</v>
      </c>
      <c r="E193" s="78">
        <f t="shared" si="28"/>
        <v>13006.54</v>
      </c>
      <c r="F193" s="78">
        <f t="shared" si="29"/>
        <v>14853.46868</v>
      </c>
      <c r="G193" s="97" t="s">
        <v>609</v>
      </c>
    </row>
    <row r="194" spans="1:8">
      <c r="A194" s="94">
        <v>8</v>
      </c>
      <c r="B194" s="114" t="s">
        <v>990</v>
      </c>
      <c r="C194" s="115">
        <v>1</v>
      </c>
      <c r="D194" s="78">
        <v>11688.267330000001</v>
      </c>
      <c r="E194" s="78">
        <f t="shared" si="28"/>
        <v>11688.267330000001</v>
      </c>
      <c r="F194" s="78">
        <f t="shared" si="29"/>
        <v>13348.00129086</v>
      </c>
      <c r="G194" s="97" t="s">
        <v>991</v>
      </c>
    </row>
    <row r="195" spans="1:8">
      <c r="A195" s="94">
        <v>9</v>
      </c>
      <c r="B195" s="114" t="s">
        <v>612</v>
      </c>
      <c r="C195" s="115">
        <v>1</v>
      </c>
      <c r="D195" s="78">
        <v>1797.7</v>
      </c>
      <c r="E195" s="78">
        <f t="shared" si="28"/>
        <v>1797.7</v>
      </c>
      <c r="F195" s="78">
        <f t="shared" si="29"/>
        <v>2052.9733999999999</v>
      </c>
      <c r="G195" s="97" t="s">
        <v>613</v>
      </c>
    </row>
    <row r="196" spans="1:8">
      <c r="A196" s="94">
        <v>10</v>
      </c>
      <c r="B196" s="114" t="s">
        <v>614</v>
      </c>
      <c r="C196" s="115">
        <v>2</v>
      </c>
      <c r="D196" s="78">
        <v>9442.5400000000009</v>
      </c>
      <c r="E196" s="78">
        <f t="shared" si="28"/>
        <v>18885.080000000002</v>
      </c>
      <c r="F196" s="78">
        <f t="shared" si="29"/>
        <v>21566.76136</v>
      </c>
      <c r="G196" s="97" t="s">
        <v>615</v>
      </c>
    </row>
    <row r="197" spans="1:8">
      <c r="A197" s="94">
        <v>11</v>
      </c>
      <c r="B197" s="114" t="s">
        <v>992</v>
      </c>
      <c r="C197" s="115">
        <v>2</v>
      </c>
      <c r="D197" s="78">
        <v>8506.9871600000006</v>
      </c>
      <c r="E197" s="78">
        <f t="shared" si="28"/>
        <v>17013.974320000001</v>
      </c>
      <c r="F197" s="78">
        <f t="shared" si="29"/>
        <v>19429.95867344</v>
      </c>
      <c r="G197" s="97" t="s">
        <v>647</v>
      </c>
    </row>
    <row r="198" spans="1:8">
      <c r="A198" s="94">
        <v>12</v>
      </c>
      <c r="B198" s="114" t="s">
        <v>640</v>
      </c>
      <c r="C198" s="115">
        <v>1</v>
      </c>
      <c r="D198" s="78">
        <v>1514.54</v>
      </c>
      <c r="E198" s="78">
        <f>(C198*D198)</f>
        <v>1514.54</v>
      </c>
      <c r="F198" s="78">
        <f>(E198*1.142)</f>
        <v>1729.6046799999999</v>
      </c>
      <c r="G198" s="97" t="s">
        <v>641</v>
      </c>
    </row>
    <row r="199" spans="1:8">
      <c r="A199" s="94">
        <v>13</v>
      </c>
      <c r="B199" s="114" t="s">
        <v>994</v>
      </c>
      <c r="C199" s="115">
        <v>1</v>
      </c>
      <c r="D199" s="78">
        <v>4785.1865399999997</v>
      </c>
      <c r="E199" s="78">
        <f t="shared" ref="E199:E200" si="30">(C199*D199)</f>
        <v>4785.1865399999997</v>
      </c>
      <c r="F199" s="78">
        <f t="shared" si="29"/>
        <v>5464.6830286799996</v>
      </c>
      <c r="G199" s="97" t="s">
        <v>993</v>
      </c>
    </row>
    <row r="200" spans="1:8">
      <c r="A200" s="94">
        <v>14</v>
      </c>
      <c r="B200" s="114" t="s">
        <v>995</v>
      </c>
      <c r="C200" s="115">
        <v>1</v>
      </c>
      <c r="D200" s="78">
        <v>4008.09854</v>
      </c>
      <c r="E200" s="78">
        <f t="shared" si="30"/>
        <v>4008.09854</v>
      </c>
      <c r="F200" s="78">
        <f t="shared" si="29"/>
        <v>4577.2485326799997</v>
      </c>
      <c r="G200" s="97" t="s">
        <v>648</v>
      </c>
    </row>
    <row r="201" spans="1:8" ht="15">
      <c r="A201" s="93"/>
      <c r="B201" s="80" t="s">
        <v>747</v>
      </c>
      <c r="C201" s="81"/>
      <c r="D201" s="82" t="s">
        <v>228</v>
      </c>
      <c r="E201" s="83">
        <f>SUM(E202:E213)</f>
        <v>277390.58036000002</v>
      </c>
      <c r="F201" s="83">
        <f>SUM(F202:F213)</f>
        <v>316780.04277111997</v>
      </c>
      <c r="G201" s="96"/>
      <c r="H201" s="99" t="s">
        <v>545</v>
      </c>
    </row>
    <row r="202" spans="1:8">
      <c r="A202" s="94">
        <v>1</v>
      </c>
      <c r="B202" s="114" t="s">
        <v>597</v>
      </c>
      <c r="C202" s="115">
        <v>1</v>
      </c>
      <c r="D202" s="78">
        <v>162880.63</v>
      </c>
      <c r="E202" s="78">
        <f t="shared" ref="E202:E212" si="31">(C202*D202)</f>
        <v>162880.63</v>
      </c>
      <c r="F202" s="78">
        <f t="shared" ref="F202:F213" si="32">(E202*1.142)</f>
        <v>186009.67945999998</v>
      </c>
      <c r="G202" s="97" t="s">
        <v>598</v>
      </c>
    </row>
    <row r="203" spans="1:8">
      <c r="A203" s="94">
        <v>2</v>
      </c>
      <c r="B203" s="114" t="s">
        <v>671</v>
      </c>
      <c r="C203" s="115">
        <v>1</v>
      </c>
      <c r="D203" s="78">
        <v>38388.86</v>
      </c>
      <c r="E203" s="78">
        <f t="shared" si="31"/>
        <v>38388.86</v>
      </c>
      <c r="F203" s="78">
        <f t="shared" si="32"/>
        <v>43840.078119999998</v>
      </c>
      <c r="G203" s="97" t="s">
        <v>672</v>
      </c>
    </row>
    <row r="204" spans="1:8">
      <c r="A204" s="94">
        <v>3</v>
      </c>
      <c r="B204" s="114" t="s">
        <v>665</v>
      </c>
      <c r="C204" s="115">
        <v>1</v>
      </c>
      <c r="D204" s="78">
        <v>5592.82</v>
      </c>
      <c r="E204" s="78">
        <f t="shared" si="31"/>
        <v>5592.82</v>
      </c>
      <c r="F204" s="78">
        <f t="shared" si="32"/>
        <v>6387.0004399999989</v>
      </c>
      <c r="G204" s="97" t="s">
        <v>666</v>
      </c>
    </row>
    <row r="205" spans="1:8">
      <c r="A205" s="94">
        <v>4</v>
      </c>
      <c r="B205" s="114" t="s">
        <v>739</v>
      </c>
      <c r="C205" s="115">
        <v>1</v>
      </c>
      <c r="D205" s="78">
        <v>944.14</v>
      </c>
      <c r="E205" s="78">
        <f t="shared" si="31"/>
        <v>944.14</v>
      </c>
      <c r="F205" s="78">
        <f t="shared" si="32"/>
        <v>1078.2078799999999</v>
      </c>
      <c r="G205" s="97" t="s">
        <v>740</v>
      </c>
    </row>
    <row r="206" spans="1:8">
      <c r="A206" s="94">
        <v>5</v>
      </c>
      <c r="B206" s="114" t="s">
        <v>582</v>
      </c>
      <c r="C206" s="115">
        <v>1</v>
      </c>
      <c r="D206" s="78">
        <v>4285.4399999999996</v>
      </c>
      <c r="E206" s="78">
        <f t="shared" si="31"/>
        <v>4285.4399999999996</v>
      </c>
      <c r="F206" s="78">
        <f t="shared" si="32"/>
        <v>4893.9724799999995</v>
      </c>
      <c r="G206" s="97" t="s">
        <v>583</v>
      </c>
    </row>
    <row r="207" spans="1:8">
      <c r="A207" s="94">
        <v>6</v>
      </c>
      <c r="B207" s="114" t="s">
        <v>673</v>
      </c>
      <c r="C207" s="115">
        <v>1</v>
      </c>
      <c r="D207" s="78">
        <v>18166.830000000002</v>
      </c>
      <c r="E207" s="78">
        <f t="shared" si="31"/>
        <v>18166.830000000002</v>
      </c>
      <c r="F207" s="78">
        <f t="shared" si="32"/>
        <v>20746.51986</v>
      </c>
      <c r="G207" s="97" t="s">
        <v>674</v>
      </c>
    </row>
    <row r="208" spans="1:8">
      <c r="A208" s="94">
        <v>7</v>
      </c>
      <c r="B208" s="114" t="s">
        <v>1001</v>
      </c>
      <c r="C208" s="115">
        <v>1</v>
      </c>
      <c r="D208" s="78">
        <v>11688.267330000001</v>
      </c>
      <c r="E208" s="78">
        <f t="shared" ref="E208" si="33">(C208*D208)</f>
        <v>11688.267330000001</v>
      </c>
      <c r="F208" s="78">
        <f t="shared" si="32"/>
        <v>13348.00129086</v>
      </c>
      <c r="G208" s="97" t="s">
        <v>991</v>
      </c>
    </row>
    <row r="209" spans="1:8">
      <c r="A209" s="94">
        <v>8</v>
      </c>
      <c r="B209" s="114" t="s">
        <v>990</v>
      </c>
      <c r="C209" s="115">
        <v>1</v>
      </c>
      <c r="D209" s="78">
        <v>11688.267330000001</v>
      </c>
      <c r="E209" s="78">
        <f t="shared" si="31"/>
        <v>11688.267330000001</v>
      </c>
      <c r="F209" s="78">
        <f t="shared" si="32"/>
        <v>13348.00129086</v>
      </c>
      <c r="G209" s="97" t="s">
        <v>991</v>
      </c>
    </row>
    <row r="210" spans="1:8">
      <c r="A210" s="94">
        <v>9</v>
      </c>
      <c r="B210" s="114" t="s">
        <v>612</v>
      </c>
      <c r="C210" s="115">
        <v>1</v>
      </c>
      <c r="D210" s="78">
        <v>1797.7</v>
      </c>
      <c r="E210" s="78">
        <f t="shared" si="31"/>
        <v>1797.7</v>
      </c>
      <c r="F210" s="78">
        <f t="shared" si="32"/>
        <v>2052.9733999999999</v>
      </c>
      <c r="G210" s="97" t="s">
        <v>613</v>
      </c>
    </row>
    <row r="211" spans="1:8">
      <c r="A211" s="94">
        <v>10</v>
      </c>
      <c r="B211" s="114" t="s">
        <v>614</v>
      </c>
      <c r="C211" s="115">
        <v>1</v>
      </c>
      <c r="D211" s="78">
        <v>9442.5400000000009</v>
      </c>
      <c r="E211" s="78">
        <f t="shared" si="31"/>
        <v>9442.5400000000009</v>
      </c>
      <c r="F211" s="78">
        <f t="shared" si="32"/>
        <v>10783.38068</v>
      </c>
      <c r="G211" s="97" t="s">
        <v>615</v>
      </c>
    </row>
    <row r="212" spans="1:8">
      <c r="A212" s="94">
        <v>11</v>
      </c>
      <c r="B212" s="114" t="s">
        <v>992</v>
      </c>
      <c r="C212" s="115">
        <v>1</v>
      </c>
      <c r="D212" s="78">
        <v>8506.9871600000006</v>
      </c>
      <c r="E212" s="78">
        <f t="shared" si="31"/>
        <v>8506.9871600000006</v>
      </c>
      <c r="F212" s="78">
        <f t="shared" si="32"/>
        <v>9714.97933672</v>
      </c>
      <c r="G212" s="97" t="s">
        <v>647</v>
      </c>
    </row>
    <row r="213" spans="1:8">
      <c r="A213" s="94">
        <v>12</v>
      </c>
      <c r="B213" s="114" t="s">
        <v>995</v>
      </c>
      <c r="C213" s="115">
        <v>1</v>
      </c>
      <c r="D213" s="78">
        <v>4008.09854</v>
      </c>
      <c r="E213" s="78">
        <f t="shared" ref="E213" si="34">(C213*D213)</f>
        <v>4008.09854</v>
      </c>
      <c r="F213" s="78">
        <f t="shared" si="32"/>
        <v>4577.2485326799997</v>
      </c>
      <c r="G213" s="97" t="s">
        <v>648</v>
      </c>
    </row>
    <row r="214" spans="1:8" ht="15">
      <c r="A214" s="93"/>
      <c r="B214" s="80" t="s">
        <v>748</v>
      </c>
      <c r="C214" s="81"/>
      <c r="D214" s="82" t="s">
        <v>228</v>
      </c>
      <c r="E214" s="83">
        <f>SUM(E215:E223)</f>
        <v>235866.82315000004</v>
      </c>
      <c r="F214" s="83">
        <f>SUM(F215:F223)</f>
        <v>269359.9120373</v>
      </c>
      <c r="G214" s="96"/>
      <c r="H214" s="99" t="s">
        <v>545</v>
      </c>
    </row>
    <row r="215" spans="1:8">
      <c r="A215" s="94">
        <v>1</v>
      </c>
      <c r="B215" s="114" t="s">
        <v>982</v>
      </c>
      <c r="C215" s="115">
        <v>1</v>
      </c>
      <c r="D215" s="78">
        <v>144554.45005000001</v>
      </c>
      <c r="E215" s="78">
        <f t="shared" ref="E215" si="35">(C215*D215)</f>
        <v>144554.45005000001</v>
      </c>
      <c r="F215" s="78">
        <f t="shared" ref="F215" si="36">(E215*1.142)</f>
        <v>165081.18195709999</v>
      </c>
      <c r="G215" s="97" t="s">
        <v>983</v>
      </c>
    </row>
    <row r="216" spans="1:8">
      <c r="A216" s="94">
        <v>2</v>
      </c>
      <c r="B216" s="114" t="s">
        <v>580</v>
      </c>
      <c r="C216" s="115">
        <v>1</v>
      </c>
      <c r="D216" s="78">
        <v>395.48</v>
      </c>
      <c r="E216" s="78">
        <f t="shared" ref="E216:E223" si="37">(C216*D216)</f>
        <v>395.48</v>
      </c>
      <c r="F216" s="78">
        <f t="shared" ref="F216:F223" si="38">(E216*1.142)</f>
        <v>451.63815999999997</v>
      </c>
      <c r="G216" s="97" t="s">
        <v>581</v>
      </c>
    </row>
    <row r="217" spans="1:8">
      <c r="A217" s="94">
        <v>3</v>
      </c>
      <c r="B217" s="114" t="s">
        <v>582</v>
      </c>
      <c r="C217" s="115">
        <v>1</v>
      </c>
      <c r="D217" s="78">
        <v>4285.4399999999996</v>
      </c>
      <c r="E217" s="78">
        <f t="shared" si="37"/>
        <v>4285.4399999999996</v>
      </c>
      <c r="F217" s="78">
        <f t="shared" si="38"/>
        <v>4893.9724799999995</v>
      </c>
      <c r="G217" s="97" t="s">
        <v>583</v>
      </c>
    </row>
    <row r="218" spans="1:8">
      <c r="A218" s="94">
        <v>4</v>
      </c>
      <c r="B218" s="114" t="s">
        <v>584</v>
      </c>
      <c r="C218" s="115">
        <v>1</v>
      </c>
      <c r="D218" s="78">
        <v>1080.74</v>
      </c>
      <c r="E218" s="78">
        <f t="shared" si="37"/>
        <v>1080.74</v>
      </c>
      <c r="F218" s="78">
        <f t="shared" si="38"/>
        <v>1234.20508</v>
      </c>
      <c r="G218" s="97" t="s">
        <v>585</v>
      </c>
    </row>
    <row r="219" spans="1:8">
      <c r="A219" s="94">
        <v>5</v>
      </c>
      <c r="B219" s="114" t="s">
        <v>988</v>
      </c>
      <c r="C219" s="115">
        <v>1</v>
      </c>
      <c r="D219" s="78">
        <v>30329.377100000002</v>
      </c>
      <c r="E219" s="78">
        <f t="shared" si="37"/>
        <v>30329.377100000002</v>
      </c>
      <c r="F219" s="78">
        <f t="shared" si="38"/>
        <v>34636.148648199996</v>
      </c>
      <c r="G219" s="97" t="s">
        <v>989</v>
      </c>
    </row>
    <row r="220" spans="1:8">
      <c r="A220" s="94">
        <v>6</v>
      </c>
      <c r="B220" s="114" t="s">
        <v>739</v>
      </c>
      <c r="C220" s="115">
        <v>1</v>
      </c>
      <c r="D220" s="78">
        <v>944.14</v>
      </c>
      <c r="E220" s="78">
        <f t="shared" si="37"/>
        <v>944.14</v>
      </c>
      <c r="F220" s="78">
        <f t="shared" si="38"/>
        <v>1078.2078799999999</v>
      </c>
      <c r="G220" s="97" t="s">
        <v>740</v>
      </c>
    </row>
    <row r="221" spans="1:8">
      <c r="A221" s="94">
        <v>7</v>
      </c>
      <c r="B221" s="114" t="s">
        <v>588</v>
      </c>
      <c r="C221" s="115">
        <v>1</v>
      </c>
      <c r="D221" s="78">
        <v>44128.27</v>
      </c>
      <c r="E221" s="78">
        <f t="shared" si="37"/>
        <v>44128.27</v>
      </c>
      <c r="F221" s="78">
        <f t="shared" si="38"/>
        <v>50394.484339999995</v>
      </c>
      <c r="G221" s="97" t="s">
        <v>589</v>
      </c>
    </row>
    <row r="222" spans="1:8">
      <c r="A222" s="94">
        <v>8</v>
      </c>
      <c r="B222" s="114" t="s">
        <v>590</v>
      </c>
      <c r="C222" s="115">
        <v>1</v>
      </c>
      <c r="D222" s="78">
        <v>1926.91</v>
      </c>
      <c r="E222" s="78">
        <f t="shared" si="37"/>
        <v>1926.91</v>
      </c>
      <c r="F222" s="78">
        <f t="shared" si="38"/>
        <v>2200.5312199999998</v>
      </c>
      <c r="G222" s="97" t="s">
        <v>591</v>
      </c>
    </row>
    <row r="223" spans="1:8">
      <c r="A223" s="95">
        <v>9</v>
      </c>
      <c r="B223" s="114" t="s">
        <v>986</v>
      </c>
      <c r="C223" s="115">
        <v>1</v>
      </c>
      <c r="D223" s="78">
        <v>8222.0159999999996</v>
      </c>
      <c r="E223" s="78">
        <f t="shared" si="37"/>
        <v>8222.0159999999996</v>
      </c>
      <c r="F223" s="78">
        <f t="shared" si="38"/>
        <v>9389.5422719999988</v>
      </c>
      <c r="G223" s="97" t="s">
        <v>987</v>
      </c>
    </row>
    <row r="224" spans="1:8" ht="15">
      <c r="A224" s="93"/>
      <c r="B224" s="80" t="s">
        <v>749</v>
      </c>
      <c r="C224" s="81"/>
      <c r="D224" s="82" t="s">
        <v>228</v>
      </c>
      <c r="E224" s="83">
        <f>SUM(E225:E234)</f>
        <v>246344.67215000003</v>
      </c>
      <c r="F224" s="83">
        <f>SUM(F225:F234)</f>
        <v>281325.61559529998</v>
      </c>
      <c r="G224" s="96"/>
      <c r="H224" s="99" t="s">
        <v>545</v>
      </c>
    </row>
    <row r="225" spans="1:7">
      <c r="A225" s="94">
        <v>1</v>
      </c>
      <c r="B225" s="114" t="s">
        <v>982</v>
      </c>
      <c r="C225" s="115">
        <v>1</v>
      </c>
      <c r="D225" s="78">
        <v>144554.45005000001</v>
      </c>
      <c r="E225" s="78">
        <f t="shared" ref="E225" si="39">(C225*D225)</f>
        <v>144554.45005000001</v>
      </c>
      <c r="F225" s="78">
        <f t="shared" ref="F225" si="40">(E225*1.142)</f>
        <v>165081.18195709999</v>
      </c>
      <c r="G225" s="97" t="s">
        <v>983</v>
      </c>
    </row>
    <row r="226" spans="1:7">
      <c r="A226" s="94">
        <v>2</v>
      </c>
      <c r="B226" s="114" t="s">
        <v>580</v>
      </c>
      <c r="C226" s="115">
        <v>1</v>
      </c>
      <c r="D226" s="78">
        <v>395.48</v>
      </c>
      <c r="E226" s="78">
        <f t="shared" ref="E226:E234" si="41">(C226*D226)</f>
        <v>395.48</v>
      </c>
      <c r="F226" s="78">
        <f t="shared" ref="F226:F234" si="42">(E226*1.142)</f>
        <v>451.63815999999997</v>
      </c>
      <c r="G226" s="97" t="s">
        <v>581</v>
      </c>
    </row>
    <row r="227" spans="1:7">
      <c r="A227" s="94">
        <v>3</v>
      </c>
      <c r="B227" s="114" t="s">
        <v>582</v>
      </c>
      <c r="C227" s="115">
        <v>1</v>
      </c>
      <c r="D227" s="78">
        <v>4285.4399999999996</v>
      </c>
      <c r="E227" s="78">
        <f t="shared" si="41"/>
        <v>4285.4399999999996</v>
      </c>
      <c r="F227" s="78">
        <f t="shared" si="42"/>
        <v>4893.9724799999995</v>
      </c>
      <c r="G227" s="97" t="s">
        <v>583</v>
      </c>
    </row>
    <row r="228" spans="1:7">
      <c r="A228" s="94">
        <v>4</v>
      </c>
      <c r="B228" s="114" t="s">
        <v>584</v>
      </c>
      <c r="C228" s="115">
        <v>1</v>
      </c>
      <c r="D228" s="78">
        <v>1080.74</v>
      </c>
      <c r="E228" s="78">
        <f t="shared" si="41"/>
        <v>1080.74</v>
      </c>
      <c r="F228" s="78">
        <f t="shared" si="42"/>
        <v>1234.20508</v>
      </c>
      <c r="G228" s="97" t="s">
        <v>585</v>
      </c>
    </row>
    <row r="229" spans="1:7">
      <c r="A229" s="94">
        <v>5</v>
      </c>
      <c r="B229" s="114" t="s">
        <v>988</v>
      </c>
      <c r="C229" s="115">
        <v>1</v>
      </c>
      <c r="D229" s="78">
        <v>30329.377100000002</v>
      </c>
      <c r="E229" s="78">
        <f t="shared" si="41"/>
        <v>30329.377100000002</v>
      </c>
      <c r="F229" s="78">
        <f t="shared" si="42"/>
        <v>34636.148648199996</v>
      </c>
      <c r="G229" s="97" t="s">
        <v>989</v>
      </c>
    </row>
    <row r="230" spans="1:7">
      <c r="A230" s="94">
        <v>6</v>
      </c>
      <c r="B230" s="114" t="s">
        <v>739</v>
      </c>
      <c r="C230" s="115">
        <v>1</v>
      </c>
      <c r="D230" s="78">
        <v>944.14</v>
      </c>
      <c r="E230" s="78">
        <f t="shared" si="41"/>
        <v>944.14</v>
      </c>
      <c r="F230" s="78">
        <f t="shared" si="42"/>
        <v>1078.2078799999999</v>
      </c>
      <c r="G230" s="97" t="s">
        <v>740</v>
      </c>
    </row>
    <row r="231" spans="1:7">
      <c r="A231" s="94">
        <v>7</v>
      </c>
      <c r="B231" s="114" t="s">
        <v>588</v>
      </c>
      <c r="C231" s="115">
        <v>1</v>
      </c>
      <c r="D231" s="78">
        <v>44128.27</v>
      </c>
      <c r="E231" s="78">
        <f t="shared" si="41"/>
        <v>44128.27</v>
      </c>
      <c r="F231" s="78">
        <f t="shared" si="42"/>
        <v>50394.484339999995</v>
      </c>
      <c r="G231" s="97" t="s">
        <v>589</v>
      </c>
    </row>
    <row r="232" spans="1:7">
      <c r="A232" s="94">
        <v>8</v>
      </c>
      <c r="B232" s="114" t="s">
        <v>590</v>
      </c>
      <c r="C232" s="115">
        <v>1</v>
      </c>
      <c r="D232" s="78">
        <v>1926.91</v>
      </c>
      <c r="E232" s="78">
        <f t="shared" si="41"/>
        <v>1926.91</v>
      </c>
      <c r="F232" s="78">
        <f t="shared" si="42"/>
        <v>2200.5312199999998</v>
      </c>
      <c r="G232" s="97" t="s">
        <v>591</v>
      </c>
    </row>
    <row r="233" spans="1:7">
      <c r="A233" s="94">
        <v>9</v>
      </c>
      <c r="B233" s="114" t="s">
        <v>984</v>
      </c>
      <c r="C233" s="115">
        <v>1</v>
      </c>
      <c r="D233" s="78">
        <v>10477.849</v>
      </c>
      <c r="E233" s="78">
        <f t="shared" si="41"/>
        <v>10477.849</v>
      </c>
      <c r="F233" s="78">
        <f t="shared" si="42"/>
        <v>11965.703557999999</v>
      </c>
      <c r="G233" s="97" t="s">
        <v>985</v>
      </c>
    </row>
    <row r="234" spans="1:7">
      <c r="A234" s="95">
        <v>10</v>
      </c>
      <c r="B234" s="116" t="s">
        <v>986</v>
      </c>
      <c r="C234" s="117">
        <v>1</v>
      </c>
      <c r="D234" s="87">
        <v>8222.0159999999996</v>
      </c>
      <c r="E234" s="87">
        <f t="shared" si="41"/>
        <v>8222.0159999999996</v>
      </c>
      <c r="F234" s="87">
        <f t="shared" si="42"/>
        <v>9389.5422719999988</v>
      </c>
      <c r="G234" s="98" t="s">
        <v>987</v>
      </c>
    </row>
  </sheetData>
  <autoFilter ref="A9:I234"/>
  <hyperlinks>
    <hyperlink ref="H46" location="A10" display="A10"/>
    <hyperlink ref="H63" location="A10" display="A10"/>
    <hyperlink ref="H69" location="A10" display="A10"/>
    <hyperlink ref="H74" location="A10" display="A10"/>
    <hyperlink ref="H93" location="A10" display="A10"/>
    <hyperlink ref="H111" location="A10" display="A10"/>
    <hyperlink ref="H121" location="A10" display="A10"/>
    <hyperlink ref="H131" location="A10" display="A10"/>
    <hyperlink ref="H144" location="A10" display="A10"/>
    <hyperlink ref="H151" location="A10" display="A10"/>
    <hyperlink ref="H160" location="A10" display="A10"/>
    <hyperlink ref="H170" location="A10" display="A10"/>
    <hyperlink ref="H186" location="A10" display="A10"/>
    <hyperlink ref="H201" location="A10" display="A10"/>
    <hyperlink ref="H214" location="A10" display="A10"/>
    <hyperlink ref="H224" location="A10" display="A10"/>
    <hyperlink ref="B12" location="'SCQF344-FLI'!B11" display="'SCQF344-FLI'!B11"/>
    <hyperlink ref="B13" location="'SCQF344-FLI'!B28" display="'SCQF344-FLI'!B28"/>
    <hyperlink ref="B14" location="'SCQF344-FLI'!B99" display="'SCQF344-FLI'!B99"/>
    <hyperlink ref="B15" location="'SCQF344-FLI'!B331" display="'SCQF344-FLI'!B331"/>
    <hyperlink ref="B16" location="'SCQF344-FLI'!B352" display="'SCQF344-FLI'!B352"/>
    <hyperlink ref="B17" location="'SCQF344-FLI'!B384" display="'SCQF344-FLI'!B384"/>
    <hyperlink ref="B18" location="'SCQF344-FLI'!B582" display="'SCQF344-FLI'!B582"/>
    <hyperlink ref="B19" location="'SCQF344-FLI'!B474" display="'SCQF344-FLI'!B474"/>
    <hyperlink ref="B20" location="'SCQF344-FLI'!B486" display="'SCQF344-FLI'!B486"/>
    <hyperlink ref="B21" location="'SCQF344-FLI'!B522" display="'SCQF344-FLI'!B522"/>
    <hyperlink ref="B22" location="'SCQF344-FLI'!B615" display="'SCQF344-FLI'!B615"/>
    <hyperlink ref="B23" location="'SCQF344-FLI'!B1179" display="'SCQF344-FLI'!B1179"/>
    <hyperlink ref="B24" location="'SCQF344-FLI'!B1215" display="'SCQF344-FLI'!B1215"/>
    <hyperlink ref="B25" location="'SCQF344-FLI'!B1336" display="'SCQF344-FLI'!B1336"/>
    <hyperlink ref="B26" location="'SCQF344-FLI'!B1367" display="'SCQF344-FLI'!B1367"/>
    <hyperlink ref="B27" location="'SCQF344-FLI'!B1431" display="'SCQF344-FLI'!B1431"/>
    <hyperlink ref="B28" location="'SCQF344-FLI'!B1474" display="'SCQF344-FLI'!B1474"/>
    <hyperlink ref="B29" location="B87" display="B87"/>
    <hyperlink ref="B30" location="B109" display="B109"/>
    <hyperlink ref="B31" location="B128" display="B128"/>
    <hyperlink ref="B32" location="B138" display="B138"/>
    <hyperlink ref="B33" location="B148" display="B148"/>
    <hyperlink ref="B34" location="B163" display="B163"/>
    <hyperlink ref="B35" location="B170" display="B170"/>
    <hyperlink ref="B36" location="B179" display="B179"/>
    <hyperlink ref="B37" location="B191" display="B191"/>
    <hyperlink ref="B38" location="B207" display="B207"/>
    <hyperlink ref="B39" location="B220" display="B220"/>
    <hyperlink ref="B40" location="B234" display="B234"/>
    <hyperlink ref="B41" location="B244" display="B244"/>
    <hyperlink ref="B42" location="B46" display="B46"/>
    <hyperlink ref="B43" location="B76" display="B76"/>
    <hyperlink ref="B44" location="B82" display="B82"/>
    <hyperlink ref="G8" location="'SummaryReport'!A12" display="'SummaryReport'!A12"/>
  </hyperlinks>
  <pageMargins left="0.7" right="0.7" top="0.75" bottom="0.75" header="0.3" footer="0.3"/>
  <pageSetup paperSize="9" fitToHeight="100" orientation="landscape" horizontalDpi="200" verticalDpi="200" r:id="rId1"/>
  <headerFooter>
    <oddFooter>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showGridLines="0" zoomScaleNormal="100" zoomScaleSheetLayoutView="100" workbookViewId="0">
      <pane xSplit="8" ySplit="9" topLeftCell="I36" activePane="bottomRight" state="frozen"/>
      <selection pane="topRight" activeCell="J1" sqref="J1"/>
      <selection pane="bottomLeft" activeCell="A10" sqref="A10"/>
      <selection pane="bottomRight" activeCell="E47" sqref="E47"/>
    </sheetView>
  </sheetViews>
  <sheetFormatPr defaultRowHeight="14.25"/>
  <cols>
    <col min="1" max="1" width="10.7109375" style="64" customWidth="1"/>
    <col min="2" max="2" width="60.7109375" style="39" customWidth="1"/>
    <col min="3" max="3" width="10.7109375" style="63" customWidth="1"/>
    <col min="4" max="5" width="10.7109375" style="56" customWidth="1"/>
    <col min="6" max="6" width="11.7109375" style="56" customWidth="1"/>
    <col min="7" max="7" width="10.7109375" style="2" customWidth="1"/>
    <col min="8" max="8" width="8.85546875" style="43" customWidth="1"/>
    <col min="9" max="16384" width="9.140625" style="1"/>
  </cols>
  <sheetData>
    <row r="1" spans="1:8" ht="40.5" customHeight="1">
      <c r="A1" s="50"/>
      <c r="B1" s="35"/>
      <c r="C1" s="57"/>
      <c r="D1" s="57"/>
      <c r="E1" s="57"/>
      <c r="F1" s="57" t="s">
        <v>13</v>
      </c>
      <c r="G1" s="6"/>
      <c r="H1" s="1"/>
    </row>
    <row r="2" spans="1:8" ht="14.25" customHeight="1">
      <c r="A2" s="51" t="s">
        <v>22</v>
      </c>
      <c r="B2" s="36"/>
      <c r="C2" s="58"/>
      <c r="D2" s="58"/>
      <c r="E2" s="65"/>
      <c r="F2" s="67" t="s">
        <v>1</v>
      </c>
      <c r="G2" s="4">
        <v>400087</v>
      </c>
      <c r="H2" s="1"/>
    </row>
    <row r="3" spans="1:8" ht="14.25" customHeight="1">
      <c r="A3" s="51" t="s">
        <v>0</v>
      </c>
      <c r="B3" s="36" t="s">
        <v>191</v>
      </c>
      <c r="C3" s="58"/>
      <c r="D3" s="58"/>
      <c r="E3" s="65"/>
      <c r="F3" s="67" t="s">
        <v>6</v>
      </c>
      <c r="G3" s="42" t="s">
        <v>195</v>
      </c>
      <c r="H3" s="1"/>
    </row>
    <row r="4" spans="1:8" ht="14.25" customHeight="1">
      <c r="A4" s="51" t="s">
        <v>2</v>
      </c>
      <c r="B4" s="36" t="s">
        <v>192</v>
      </c>
      <c r="C4" s="58"/>
      <c r="D4" s="58"/>
      <c r="E4" s="65"/>
      <c r="F4" s="67" t="s">
        <v>5</v>
      </c>
      <c r="G4" s="3">
        <v>43626</v>
      </c>
      <c r="H4" s="1"/>
    </row>
    <row r="5" spans="1:8" ht="14.25" customHeight="1">
      <c r="A5" s="51" t="s">
        <v>4</v>
      </c>
      <c r="B5" s="36" t="s">
        <v>193</v>
      </c>
      <c r="C5" s="58"/>
      <c r="D5" s="58"/>
      <c r="E5" s="65"/>
      <c r="F5" s="67" t="s">
        <v>3</v>
      </c>
      <c r="G5" s="4"/>
      <c r="H5" s="1"/>
    </row>
    <row r="6" spans="1:8" ht="14.25" customHeight="1">
      <c r="A6" s="52" t="s">
        <v>26</v>
      </c>
      <c r="B6" s="37" t="s">
        <v>194</v>
      </c>
      <c r="C6" s="59"/>
      <c r="D6" s="59"/>
      <c r="E6" s="66"/>
      <c r="F6" s="68" t="s">
        <v>7</v>
      </c>
      <c r="G6" s="5" t="s">
        <v>196</v>
      </c>
      <c r="H6" s="1"/>
    </row>
    <row r="7" spans="1:8" ht="14.25" customHeight="1">
      <c r="A7" s="53" t="s">
        <v>24</v>
      </c>
      <c r="B7" s="33"/>
      <c r="C7" s="60"/>
      <c r="D7" s="60"/>
      <c r="E7" s="60"/>
      <c r="F7" s="60"/>
      <c r="G7" s="27"/>
      <c r="H7" s="1"/>
    </row>
    <row r="8" spans="1:8" ht="15" customHeight="1">
      <c r="A8" s="54" t="s">
        <v>8</v>
      </c>
      <c r="B8" s="34"/>
      <c r="C8" s="61"/>
      <c r="D8" s="61"/>
      <c r="E8" s="61"/>
      <c r="F8" s="61"/>
      <c r="G8" s="113" t="s">
        <v>512</v>
      </c>
      <c r="H8" s="1"/>
    </row>
    <row r="9" spans="1:8">
      <c r="A9" s="55" t="s">
        <v>12</v>
      </c>
      <c r="B9" s="38" t="s">
        <v>9</v>
      </c>
      <c r="C9" s="62" t="s">
        <v>10</v>
      </c>
      <c r="D9" s="62" t="s">
        <v>11</v>
      </c>
      <c r="E9" s="62" t="s">
        <v>16</v>
      </c>
      <c r="F9" s="62" t="s">
        <v>20</v>
      </c>
      <c r="G9" s="7" t="s">
        <v>25</v>
      </c>
      <c r="H9" s="1"/>
    </row>
    <row r="10" spans="1:8">
      <c r="A10" s="75" t="s">
        <v>513</v>
      </c>
    </row>
    <row r="11" spans="1:8">
      <c r="A11" s="79"/>
      <c r="B11" s="80" t="s">
        <v>677</v>
      </c>
      <c r="C11" s="81"/>
      <c r="D11" s="82" t="s">
        <v>228</v>
      </c>
      <c r="E11" s="83">
        <f>SUM(E12:E34)</f>
        <v>11423101.763700001</v>
      </c>
      <c r="F11" s="83">
        <f>SUM(F12:F34)</f>
        <v>13045078.274645399</v>
      </c>
      <c r="G11" s="88"/>
    </row>
    <row r="12" spans="1:8">
      <c r="A12" s="76">
        <v>1</v>
      </c>
      <c r="B12" s="101" t="s">
        <v>515</v>
      </c>
      <c r="C12" s="77">
        <v>4</v>
      </c>
      <c r="D12" s="78">
        <f>'SCQF344-FLI'!E11</f>
        <v>381824.73000000004</v>
      </c>
      <c r="E12" s="78">
        <f t="shared" ref="E12:E34" si="0">(C12*D12)</f>
        <v>1527298.9200000002</v>
      </c>
      <c r="F12" s="78">
        <f>PRODUCT(C12,'SCQF344-FLI'!F11)</f>
        <v>1744175.3666400001</v>
      </c>
      <c r="G12" s="89"/>
    </row>
    <row r="13" spans="1:8">
      <c r="A13" s="76">
        <v>2</v>
      </c>
      <c r="B13" s="101" t="s">
        <v>678</v>
      </c>
      <c r="C13" s="77">
        <v>1</v>
      </c>
      <c r="D13" s="78">
        <f>'SCQF344-FLI'!E65</f>
        <v>675649.59</v>
      </c>
      <c r="E13" s="78">
        <f t="shared" si="0"/>
        <v>675649.59</v>
      </c>
      <c r="F13" s="78">
        <f>PRODUCT(C13,'SCQF344-FLI'!F65)</f>
        <v>771591.83177999966</v>
      </c>
      <c r="G13" s="89"/>
    </row>
    <row r="14" spans="1:8">
      <c r="A14" s="76">
        <v>3</v>
      </c>
      <c r="B14" s="101" t="s">
        <v>518</v>
      </c>
      <c r="C14" s="77">
        <v>1</v>
      </c>
      <c r="D14" s="78">
        <f>'SCQF344-FLI'!E417</f>
        <v>1106116.82</v>
      </c>
      <c r="E14" s="78">
        <f t="shared" si="0"/>
        <v>1106116.82</v>
      </c>
      <c r="F14" s="78">
        <f>PRODUCT(C14,'SCQF344-FLI'!F417)</f>
        <v>1263185.4084399997</v>
      </c>
      <c r="G14" s="89"/>
    </row>
    <row r="15" spans="1:8">
      <c r="A15" s="76">
        <v>4</v>
      </c>
      <c r="B15" s="101" t="s">
        <v>519</v>
      </c>
      <c r="C15" s="77">
        <v>1</v>
      </c>
      <c r="D15" s="78">
        <f>'SCQF344-FLI'!E439</f>
        <v>950387.85</v>
      </c>
      <c r="E15" s="78">
        <f t="shared" si="0"/>
        <v>950387.85</v>
      </c>
      <c r="F15" s="78">
        <f>PRODUCT(C15,'SCQF344-FLI'!F439)</f>
        <v>1085342.9246999996</v>
      </c>
      <c r="G15" s="89"/>
    </row>
    <row r="16" spans="1:8">
      <c r="A16" s="76">
        <v>5</v>
      </c>
      <c r="B16" s="101" t="s">
        <v>520</v>
      </c>
      <c r="C16" s="77">
        <v>1</v>
      </c>
      <c r="D16" s="78">
        <f>'SCQF344-FLI'!E470</f>
        <v>1106116.82</v>
      </c>
      <c r="E16" s="78">
        <f t="shared" si="0"/>
        <v>1106116.82</v>
      </c>
      <c r="F16" s="78">
        <f>PRODUCT(C16,'SCQF344-FLI'!F470)</f>
        <v>1263185.4084399997</v>
      </c>
      <c r="G16" s="89"/>
    </row>
    <row r="17" spans="1:7">
      <c r="A17" s="76">
        <v>6</v>
      </c>
      <c r="B17" s="101" t="s">
        <v>521</v>
      </c>
      <c r="C17" s="77">
        <v>2</v>
      </c>
      <c r="D17" s="78">
        <f>'SCQF344-FLI'!E492</f>
        <v>24075.599999999995</v>
      </c>
      <c r="E17" s="78">
        <f t="shared" si="0"/>
        <v>48151.19999999999</v>
      </c>
      <c r="F17" s="78">
        <f>PRODUCT(C17,'SCQF344-FLI'!F492)</f>
        <v>54988.670399999995</v>
      </c>
      <c r="G17" s="89"/>
    </row>
    <row r="18" spans="1:7">
      <c r="A18" s="76">
        <v>7</v>
      </c>
      <c r="B18" s="101" t="s">
        <v>522</v>
      </c>
      <c r="C18" s="77">
        <v>2</v>
      </c>
      <c r="D18" s="78">
        <f>'SCQF344-FLI'!E503</f>
        <v>24075.599999999995</v>
      </c>
      <c r="E18" s="78">
        <f t="shared" si="0"/>
        <v>48151.19999999999</v>
      </c>
      <c r="F18" s="78">
        <f>PRODUCT(C18,'SCQF344-FLI'!F503)</f>
        <v>54988.670399999995</v>
      </c>
      <c r="G18" s="89"/>
    </row>
    <row r="19" spans="1:7">
      <c r="A19" s="76">
        <v>8</v>
      </c>
      <c r="B19" s="101" t="s">
        <v>523</v>
      </c>
      <c r="C19" s="77">
        <v>1</v>
      </c>
      <c r="D19" s="78">
        <f>'SCQF344-FLI'!E552</f>
        <v>630364.70302999998</v>
      </c>
      <c r="E19" s="78">
        <f t="shared" si="0"/>
        <v>630364.70302999998</v>
      </c>
      <c r="F19" s="78">
        <f>PRODUCT(C19,'SCQF344-FLI'!F552)</f>
        <v>719876.49086025986</v>
      </c>
      <c r="G19" s="89"/>
    </row>
    <row r="20" spans="1:7">
      <c r="A20" s="76">
        <v>9</v>
      </c>
      <c r="B20" s="101" t="s">
        <v>679</v>
      </c>
      <c r="C20" s="77">
        <v>2</v>
      </c>
      <c r="D20" s="78">
        <f>'SCQF344-FLI'!E630</f>
        <v>4934.0223599999999</v>
      </c>
      <c r="E20" s="78">
        <f t="shared" si="0"/>
        <v>9868.0447199999999</v>
      </c>
      <c r="F20" s="78">
        <f>PRODUCT(C20,'SCQF344-FLI'!F630)</f>
        <v>11269.307070239998</v>
      </c>
      <c r="G20" s="89"/>
    </row>
    <row r="21" spans="1:7">
      <c r="A21" s="76">
        <v>10</v>
      </c>
      <c r="B21" s="101" t="s">
        <v>525</v>
      </c>
      <c r="C21" s="77">
        <v>4</v>
      </c>
      <c r="D21" s="78">
        <f>'SCQF344-FLI'!E1510</f>
        <v>81418.840000000011</v>
      </c>
      <c r="E21" s="78">
        <f t="shared" si="0"/>
        <v>325675.36000000004</v>
      </c>
      <c r="F21" s="78">
        <f>PRODUCT(C21,'SCQF344-FLI'!F1510)</f>
        <v>371921.26111999992</v>
      </c>
      <c r="G21" s="89"/>
    </row>
    <row r="22" spans="1:7">
      <c r="A22" s="76">
        <v>11</v>
      </c>
      <c r="B22" s="101" t="s">
        <v>526</v>
      </c>
      <c r="C22" s="77">
        <v>1</v>
      </c>
      <c r="D22" s="78">
        <f>E63</f>
        <v>265525.60743000003</v>
      </c>
      <c r="E22" s="78">
        <f t="shared" si="0"/>
        <v>265525.60743000003</v>
      </c>
      <c r="F22" s="78">
        <f>PRODUCT(C22,F63)</f>
        <v>303230.24368506006</v>
      </c>
      <c r="G22" s="89"/>
    </row>
    <row r="23" spans="1:7">
      <c r="A23" s="76">
        <v>12</v>
      </c>
      <c r="B23" s="101" t="s">
        <v>527</v>
      </c>
      <c r="C23" s="77">
        <v>1</v>
      </c>
      <c r="D23" s="78">
        <f>E81</f>
        <v>357201.54898000002</v>
      </c>
      <c r="E23" s="78">
        <f t="shared" si="0"/>
        <v>357201.54898000002</v>
      </c>
      <c r="F23" s="78">
        <f>PRODUCT(C23,F81)</f>
        <v>407924.16893515998</v>
      </c>
      <c r="G23" s="89"/>
    </row>
    <row r="24" spans="1:7">
      <c r="A24" s="76">
        <v>13</v>
      </c>
      <c r="B24" s="101" t="s">
        <v>528</v>
      </c>
      <c r="C24" s="77">
        <v>1</v>
      </c>
      <c r="D24" s="78">
        <f>E97</f>
        <v>690108.99849000003</v>
      </c>
      <c r="E24" s="78">
        <f t="shared" si="0"/>
        <v>690108.99849000003</v>
      </c>
      <c r="F24" s="78">
        <f>PRODUCT(C24,F97)</f>
        <v>788104.47627558</v>
      </c>
      <c r="G24" s="89"/>
    </row>
    <row r="25" spans="1:7">
      <c r="A25" s="76">
        <v>14</v>
      </c>
      <c r="B25" s="101" t="s">
        <v>680</v>
      </c>
      <c r="C25" s="77">
        <v>1</v>
      </c>
      <c r="D25" s="78">
        <f>E107</f>
        <v>211836.66</v>
      </c>
      <c r="E25" s="78">
        <f t="shared" si="0"/>
        <v>211836.66</v>
      </c>
      <c r="F25" s="78">
        <f>PRODUCT(C25,F107)</f>
        <v>241917.46572000001</v>
      </c>
      <c r="G25" s="89"/>
    </row>
    <row r="26" spans="1:7">
      <c r="A26" s="76">
        <v>15</v>
      </c>
      <c r="B26" s="101" t="s">
        <v>681</v>
      </c>
      <c r="C26" s="77">
        <v>1</v>
      </c>
      <c r="D26" s="78">
        <f>E114</f>
        <v>679367.85961000004</v>
      </c>
      <c r="E26" s="78">
        <f t="shared" si="0"/>
        <v>679367.85961000004</v>
      </c>
      <c r="F26" s="78">
        <f>PRODUCT(C26,F114)</f>
        <v>775838.09567462001</v>
      </c>
      <c r="G26" s="89"/>
    </row>
    <row r="27" spans="1:7">
      <c r="A27" s="76">
        <v>16</v>
      </c>
      <c r="B27" s="101" t="s">
        <v>682</v>
      </c>
      <c r="C27" s="77">
        <v>1</v>
      </c>
      <c r="D27" s="78">
        <f>E123</f>
        <v>335064.87897999998</v>
      </c>
      <c r="E27" s="78">
        <f t="shared" si="0"/>
        <v>335064.87897999998</v>
      </c>
      <c r="F27" s="78">
        <f>PRODUCT(C27,F123)</f>
        <v>382644.09179515997</v>
      </c>
      <c r="G27" s="89"/>
    </row>
    <row r="28" spans="1:7">
      <c r="A28" s="76">
        <v>17</v>
      </c>
      <c r="B28" s="101" t="s">
        <v>532</v>
      </c>
      <c r="C28" s="77">
        <v>1</v>
      </c>
      <c r="D28" s="78">
        <f>E138</f>
        <v>690108.99849000003</v>
      </c>
      <c r="E28" s="78">
        <f t="shared" si="0"/>
        <v>690108.99849000003</v>
      </c>
      <c r="F28" s="78">
        <f>PRODUCT(C28,F138)</f>
        <v>788104.47627558</v>
      </c>
      <c r="G28" s="89"/>
    </row>
    <row r="29" spans="1:7">
      <c r="A29" s="76">
        <v>18</v>
      </c>
      <c r="B29" s="101" t="s">
        <v>533</v>
      </c>
      <c r="C29" s="77">
        <v>1</v>
      </c>
      <c r="D29" s="78">
        <f>E148</f>
        <v>509858.90425999998</v>
      </c>
      <c r="E29" s="78">
        <f t="shared" si="0"/>
        <v>509858.90425999998</v>
      </c>
      <c r="F29" s="78">
        <f>PRODUCT(C29,F148)</f>
        <v>582258.86866491986</v>
      </c>
      <c r="G29" s="89"/>
    </row>
    <row r="30" spans="1:7">
      <c r="A30" s="76">
        <v>19</v>
      </c>
      <c r="B30" s="101" t="s">
        <v>534</v>
      </c>
      <c r="C30" s="77">
        <v>1</v>
      </c>
      <c r="D30" s="78">
        <f>E160</f>
        <v>233062.44</v>
      </c>
      <c r="E30" s="78">
        <f t="shared" si="0"/>
        <v>233062.44</v>
      </c>
      <c r="F30" s="78">
        <f>PRODUCT(C30,F160)</f>
        <v>266157.30648000003</v>
      </c>
      <c r="G30" s="89"/>
    </row>
    <row r="31" spans="1:7">
      <c r="A31" s="76">
        <v>20</v>
      </c>
      <c r="B31" s="101" t="s">
        <v>683</v>
      </c>
      <c r="C31" s="77">
        <v>1</v>
      </c>
      <c r="D31" s="78">
        <f>E168</f>
        <v>247350.69215000002</v>
      </c>
      <c r="E31" s="78">
        <f t="shared" si="0"/>
        <v>247350.69215000002</v>
      </c>
      <c r="F31" s="78">
        <f>PRODUCT(C31,F168)</f>
        <v>282474.49043529999</v>
      </c>
      <c r="G31" s="89"/>
    </row>
    <row r="32" spans="1:7">
      <c r="A32" s="76">
        <v>21</v>
      </c>
      <c r="B32" s="101" t="s">
        <v>684</v>
      </c>
      <c r="C32" s="77">
        <v>1</v>
      </c>
      <c r="D32" s="78">
        <f>E36</f>
        <v>559283.19756</v>
      </c>
      <c r="E32" s="78">
        <f t="shared" si="0"/>
        <v>559283.19756</v>
      </c>
      <c r="F32" s="78">
        <f>PRODUCT(C32,F36)</f>
        <v>638597.47211351991</v>
      </c>
      <c r="G32" s="89"/>
    </row>
    <row r="33" spans="1:8">
      <c r="A33" s="76">
        <v>22</v>
      </c>
      <c r="B33" s="101" t="s">
        <v>685</v>
      </c>
      <c r="C33" s="77">
        <v>1</v>
      </c>
      <c r="D33" s="78">
        <f>E53</f>
        <v>178968.41</v>
      </c>
      <c r="E33" s="78">
        <f t="shared" si="0"/>
        <v>178968.41</v>
      </c>
      <c r="F33" s="78">
        <f>PRODUCT(C33,F53)</f>
        <v>204381.92421999999</v>
      </c>
      <c r="G33" s="89"/>
    </row>
    <row r="34" spans="1:8">
      <c r="A34" s="85">
        <v>23</v>
      </c>
      <c r="B34" s="102" t="s">
        <v>686</v>
      </c>
      <c r="C34" s="86">
        <v>1</v>
      </c>
      <c r="D34" s="87">
        <f>E59</f>
        <v>37583.060000000005</v>
      </c>
      <c r="E34" s="87">
        <f t="shared" si="0"/>
        <v>37583.060000000005</v>
      </c>
      <c r="F34" s="87">
        <f>PRODUCT(C34,F59)</f>
        <v>42919.854520000001</v>
      </c>
      <c r="G34" s="90"/>
    </row>
    <row r="35" spans="1:8">
      <c r="A35" s="75" t="s">
        <v>543</v>
      </c>
    </row>
    <row r="36" spans="1:8">
      <c r="A36" s="93"/>
      <c r="B36" s="80" t="s">
        <v>687</v>
      </c>
      <c r="C36" s="81"/>
      <c r="D36" s="82" t="s">
        <v>228</v>
      </c>
      <c r="E36" s="83">
        <f>SUM(E37:E52)</f>
        <v>559283.19756</v>
      </c>
      <c r="F36" s="83">
        <f>SUM(F37:F52)</f>
        <v>638597.47211351991</v>
      </c>
      <c r="G36" s="96"/>
      <c r="H36" s="100" t="s">
        <v>545</v>
      </c>
    </row>
    <row r="37" spans="1:8">
      <c r="A37" s="94">
        <v>1</v>
      </c>
      <c r="B37" s="114" t="s">
        <v>546</v>
      </c>
      <c r="C37" s="115">
        <v>7</v>
      </c>
      <c r="D37" s="78">
        <v>1254.9100000000001</v>
      </c>
      <c r="E37" s="78">
        <f t="shared" ref="E37:E52" si="1">(C37*D37)</f>
        <v>8784.3700000000008</v>
      </c>
      <c r="F37" s="78">
        <f t="shared" ref="F37:F52" si="2">(E37*1.142)</f>
        <v>10031.750540000001</v>
      </c>
      <c r="G37" s="97" t="s">
        <v>547</v>
      </c>
    </row>
    <row r="38" spans="1:8">
      <c r="A38" s="94">
        <v>2</v>
      </c>
      <c r="B38" s="114" t="s">
        <v>548</v>
      </c>
      <c r="C38" s="115">
        <v>7</v>
      </c>
      <c r="D38" s="78">
        <v>2804.95</v>
      </c>
      <c r="E38" s="78">
        <f t="shared" si="1"/>
        <v>19634.649999999998</v>
      </c>
      <c r="F38" s="78">
        <f t="shared" si="2"/>
        <v>22422.770299999996</v>
      </c>
      <c r="G38" s="97" t="s">
        <v>549</v>
      </c>
    </row>
    <row r="39" spans="1:8">
      <c r="A39" s="94">
        <v>3</v>
      </c>
      <c r="B39" s="114" t="s">
        <v>550</v>
      </c>
      <c r="C39" s="115">
        <v>7</v>
      </c>
      <c r="D39" s="78">
        <v>7306.46</v>
      </c>
      <c r="E39" s="78">
        <f t="shared" si="1"/>
        <v>51145.22</v>
      </c>
      <c r="F39" s="78">
        <f t="shared" si="2"/>
        <v>58407.841239999994</v>
      </c>
      <c r="G39" s="97" t="s">
        <v>551</v>
      </c>
    </row>
    <row r="40" spans="1:8">
      <c r="A40" s="94">
        <v>4</v>
      </c>
      <c r="B40" s="114" t="s">
        <v>552</v>
      </c>
      <c r="C40" s="115">
        <v>2</v>
      </c>
      <c r="D40" s="78">
        <v>1529.16</v>
      </c>
      <c r="E40" s="78">
        <f t="shared" si="1"/>
        <v>3058.32</v>
      </c>
      <c r="F40" s="78">
        <f t="shared" si="2"/>
        <v>3492.6014399999999</v>
      </c>
      <c r="G40" s="97" t="s">
        <v>553</v>
      </c>
    </row>
    <row r="41" spans="1:8">
      <c r="A41" s="94">
        <v>5</v>
      </c>
      <c r="B41" s="114" t="s">
        <v>554</v>
      </c>
      <c r="C41" s="115">
        <v>3</v>
      </c>
      <c r="D41" s="78">
        <v>2338.7199999999998</v>
      </c>
      <c r="E41" s="78">
        <f t="shared" si="1"/>
        <v>7016.16</v>
      </c>
      <c r="F41" s="78">
        <f t="shared" si="2"/>
        <v>8012.4547199999988</v>
      </c>
      <c r="G41" s="97" t="s">
        <v>555</v>
      </c>
    </row>
    <row r="42" spans="1:8">
      <c r="A42" s="94">
        <v>6</v>
      </c>
      <c r="B42" s="114" t="s">
        <v>556</v>
      </c>
      <c r="C42" s="115">
        <v>3</v>
      </c>
      <c r="D42" s="78">
        <v>1740.35</v>
      </c>
      <c r="E42" s="78">
        <f t="shared" si="1"/>
        <v>5221.0499999999993</v>
      </c>
      <c r="F42" s="78">
        <f t="shared" si="2"/>
        <v>5962.4390999999987</v>
      </c>
      <c r="G42" s="97" t="s">
        <v>557</v>
      </c>
    </row>
    <row r="43" spans="1:8">
      <c r="A43" s="94">
        <v>7</v>
      </c>
      <c r="B43" s="114" t="s">
        <v>558</v>
      </c>
      <c r="C43" s="115">
        <v>6</v>
      </c>
      <c r="D43" s="78">
        <v>1799.02</v>
      </c>
      <c r="E43" s="78">
        <f t="shared" si="1"/>
        <v>10794.119999999999</v>
      </c>
      <c r="F43" s="78">
        <f t="shared" si="2"/>
        <v>12326.885039999997</v>
      </c>
      <c r="G43" s="97" t="s">
        <v>559</v>
      </c>
    </row>
    <row r="44" spans="1:8">
      <c r="A44" s="94">
        <v>8</v>
      </c>
      <c r="B44" s="114" t="s">
        <v>688</v>
      </c>
      <c r="C44" s="115">
        <v>1</v>
      </c>
      <c r="D44" s="78">
        <v>1338.73</v>
      </c>
      <c r="E44" s="78">
        <f t="shared" si="1"/>
        <v>1338.73</v>
      </c>
      <c r="F44" s="78">
        <f t="shared" si="2"/>
        <v>1528.8296599999999</v>
      </c>
      <c r="G44" s="97" t="s">
        <v>689</v>
      </c>
    </row>
    <row r="45" spans="1:8">
      <c r="A45" s="94">
        <v>8</v>
      </c>
      <c r="B45" s="120" t="s">
        <v>1010</v>
      </c>
      <c r="C45" s="121">
        <v>1</v>
      </c>
      <c r="D45" s="78">
        <v>87797.759999999995</v>
      </c>
      <c r="E45" s="78">
        <f t="shared" si="1"/>
        <v>87797.759999999995</v>
      </c>
      <c r="F45" s="78">
        <f t="shared" si="2"/>
        <v>100265.04191999999</v>
      </c>
      <c r="G45" s="97"/>
    </row>
    <row r="46" spans="1:8">
      <c r="A46" s="94">
        <v>9</v>
      </c>
      <c r="B46" s="120" t="s">
        <v>1011</v>
      </c>
      <c r="C46" s="121">
        <v>10</v>
      </c>
      <c r="D46" s="78">
        <f>5*91*3</f>
        <v>1365</v>
      </c>
      <c r="E46" s="78">
        <f t="shared" si="1"/>
        <v>13650</v>
      </c>
      <c r="F46" s="78">
        <f t="shared" si="2"/>
        <v>15588.3</v>
      </c>
      <c r="G46" s="97"/>
      <c r="H46" s="43" t="s">
        <v>1012</v>
      </c>
    </row>
    <row r="47" spans="1:8">
      <c r="A47" s="94"/>
      <c r="B47" s="120" t="s">
        <v>1062</v>
      </c>
      <c r="C47" s="121">
        <v>1</v>
      </c>
      <c r="D47" s="78">
        <f>3*91000</f>
        <v>273000</v>
      </c>
      <c r="E47" s="78">
        <f t="shared" si="1"/>
        <v>273000</v>
      </c>
      <c r="F47" s="78">
        <f t="shared" si="2"/>
        <v>311766</v>
      </c>
      <c r="G47" s="97"/>
    </row>
    <row r="48" spans="1:8">
      <c r="A48" s="94">
        <v>10</v>
      </c>
      <c r="B48" s="120" t="s">
        <v>1013</v>
      </c>
      <c r="C48" s="121">
        <v>19</v>
      </c>
      <c r="D48" s="78">
        <v>2728</v>
      </c>
      <c r="E48" s="78">
        <f t="shared" si="1"/>
        <v>51832</v>
      </c>
      <c r="F48" s="78">
        <f t="shared" si="2"/>
        <v>59192.143999999993</v>
      </c>
      <c r="G48" s="97"/>
    </row>
    <row r="49" spans="1:8" customFormat="1" ht="15">
      <c r="A49" s="94">
        <v>11</v>
      </c>
      <c r="B49" s="120" t="s">
        <v>1014</v>
      </c>
      <c r="C49" s="121">
        <v>95</v>
      </c>
      <c r="D49" s="78">
        <v>15</v>
      </c>
      <c r="E49" s="78">
        <f t="shared" si="1"/>
        <v>1425</v>
      </c>
      <c r="F49" s="78">
        <f t="shared" ref="F49:F50" si="3">(E49*1.135)</f>
        <v>1617.375</v>
      </c>
      <c r="G49" s="97" t="s">
        <v>204</v>
      </c>
    </row>
    <row r="50" spans="1:8" customFormat="1" ht="15">
      <c r="A50" s="94">
        <v>12</v>
      </c>
      <c r="B50" s="120" t="s">
        <v>1015</v>
      </c>
      <c r="C50" s="121">
        <v>95</v>
      </c>
      <c r="D50" s="78">
        <v>141.30000000000001</v>
      </c>
      <c r="E50" s="78">
        <f t="shared" si="1"/>
        <v>13423.500000000002</v>
      </c>
      <c r="F50" s="78">
        <f t="shared" si="3"/>
        <v>15235.672500000002</v>
      </c>
      <c r="G50" s="97" t="s">
        <v>1016</v>
      </c>
    </row>
    <row r="51" spans="1:8" customFormat="1" ht="15">
      <c r="A51" s="94">
        <v>13</v>
      </c>
      <c r="B51" s="120" t="s">
        <v>375</v>
      </c>
      <c r="C51" s="121">
        <v>95</v>
      </c>
      <c r="D51" s="78">
        <v>31.3674</v>
      </c>
      <c r="E51" s="78">
        <f t="shared" si="1"/>
        <v>2979.9029999999998</v>
      </c>
      <c r="F51" s="78">
        <f t="shared" ref="F51" si="4">(E51*1.142)</f>
        <v>3403.0492259999996</v>
      </c>
      <c r="G51" s="97" t="s">
        <v>376</v>
      </c>
    </row>
    <row r="52" spans="1:8">
      <c r="A52" s="94">
        <v>14</v>
      </c>
      <c r="B52" s="114" t="s">
        <v>1021</v>
      </c>
      <c r="C52" s="115">
        <v>2</v>
      </c>
      <c r="D52" s="78">
        <v>4091.2072800000001</v>
      </c>
      <c r="E52" s="78">
        <f t="shared" si="1"/>
        <v>8182.4145600000002</v>
      </c>
      <c r="F52" s="78">
        <f t="shared" si="2"/>
        <v>9344.3174275199999</v>
      </c>
      <c r="G52" s="97" t="s">
        <v>1022</v>
      </c>
    </row>
    <row r="53" spans="1:8">
      <c r="A53" s="93"/>
      <c r="B53" s="80" t="s">
        <v>690</v>
      </c>
      <c r="C53" s="81"/>
      <c r="D53" s="82" t="s">
        <v>228</v>
      </c>
      <c r="E53" s="83">
        <f>SUM(E54:E58)</f>
        <v>178968.41</v>
      </c>
      <c r="F53" s="83">
        <f>SUM(F54:F58)</f>
        <v>204381.92421999999</v>
      </c>
      <c r="G53" s="96"/>
      <c r="H53" s="100" t="s">
        <v>545</v>
      </c>
    </row>
    <row r="54" spans="1:8">
      <c r="A54" s="94">
        <v>1</v>
      </c>
      <c r="B54" s="114" t="s">
        <v>561</v>
      </c>
      <c r="C54" s="115">
        <v>2</v>
      </c>
      <c r="D54" s="78">
        <v>26869.61</v>
      </c>
      <c r="E54" s="78">
        <f>(C54*D54)</f>
        <v>53739.22</v>
      </c>
      <c r="F54" s="78">
        <f>(E54*1.142)</f>
        <v>61370.18924</v>
      </c>
      <c r="G54" s="97" t="s">
        <v>562</v>
      </c>
    </row>
    <row r="55" spans="1:8">
      <c r="A55" s="94">
        <v>2</v>
      </c>
      <c r="B55" s="114" t="s">
        <v>563</v>
      </c>
      <c r="C55" s="115">
        <v>1</v>
      </c>
      <c r="D55" s="78">
        <v>32039.599999999999</v>
      </c>
      <c r="E55" s="78">
        <f>(C55*D55)</f>
        <v>32039.599999999999</v>
      </c>
      <c r="F55" s="78">
        <f>(E55*1.142)</f>
        <v>36589.223199999993</v>
      </c>
      <c r="G55" s="97" t="s">
        <v>564</v>
      </c>
    </row>
    <row r="56" spans="1:8">
      <c r="A56" s="94">
        <v>3</v>
      </c>
      <c r="B56" s="114" t="s">
        <v>565</v>
      </c>
      <c r="C56" s="115">
        <v>2</v>
      </c>
      <c r="D56" s="78">
        <v>24482.67</v>
      </c>
      <c r="E56" s="78">
        <f>(C56*D56)</f>
        <v>48965.34</v>
      </c>
      <c r="F56" s="78">
        <f>(E56*1.142)</f>
        <v>55918.418279999991</v>
      </c>
      <c r="G56" s="97" t="s">
        <v>566</v>
      </c>
    </row>
    <row r="57" spans="1:8">
      <c r="A57" s="94">
        <v>4</v>
      </c>
      <c r="B57" s="114" t="s">
        <v>567</v>
      </c>
      <c r="C57" s="115">
        <v>1</v>
      </c>
      <c r="D57" s="78">
        <v>29498.27</v>
      </c>
      <c r="E57" s="78">
        <f>(C57*D57)</f>
        <v>29498.27</v>
      </c>
      <c r="F57" s="78">
        <f>(E57*1.142)</f>
        <v>33687.024339999996</v>
      </c>
      <c r="G57" s="97" t="s">
        <v>568</v>
      </c>
    </row>
    <row r="58" spans="1:8">
      <c r="A58" s="95">
        <v>5</v>
      </c>
      <c r="B58" s="116" t="s">
        <v>569</v>
      </c>
      <c r="C58" s="117">
        <v>6</v>
      </c>
      <c r="D58" s="87">
        <v>2454.33</v>
      </c>
      <c r="E58" s="87">
        <f>(C58*D58)</f>
        <v>14725.98</v>
      </c>
      <c r="F58" s="87">
        <f>(E58*1.142)</f>
        <v>16817.069159999999</v>
      </c>
      <c r="G58" s="98" t="s">
        <v>570</v>
      </c>
    </row>
    <row r="59" spans="1:8">
      <c r="A59" s="93"/>
      <c r="B59" s="80" t="s">
        <v>691</v>
      </c>
      <c r="C59" s="81"/>
      <c r="D59" s="82" t="s">
        <v>228</v>
      </c>
      <c r="E59" s="83">
        <f>SUM(E60:E61)</f>
        <v>37583.060000000005</v>
      </c>
      <c r="F59" s="83">
        <f>SUM(F60:F61)</f>
        <v>42919.854520000001</v>
      </c>
      <c r="G59" s="96"/>
      <c r="H59" s="100" t="s">
        <v>545</v>
      </c>
    </row>
    <row r="60" spans="1:8">
      <c r="A60" s="94">
        <v>1</v>
      </c>
      <c r="B60" s="114" t="s">
        <v>572</v>
      </c>
      <c r="C60" s="115">
        <v>1</v>
      </c>
      <c r="D60" s="78">
        <v>1117.4000000000001</v>
      </c>
      <c r="E60" s="78">
        <f>(C60*D60)</f>
        <v>1117.4000000000001</v>
      </c>
      <c r="F60" s="78">
        <f>(E60*1.142)</f>
        <v>1276.0708</v>
      </c>
      <c r="G60" s="97" t="s">
        <v>573</v>
      </c>
    </row>
    <row r="61" spans="1:8">
      <c r="A61" s="95">
        <v>2</v>
      </c>
      <c r="B61" s="116" t="s">
        <v>574</v>
      </c>
      <c r="C61" s="117">
        <v>2</v>
      </c>
      <c r="D61" s="87">
        <v>18232.830000000002</v>
      </c>
      <c r="E61" s="87">
        <f>(C61*D61)</f>
        <v>36465.660000000003</v>
      </c>
      <c r="F61" s="87">
        <f>(E61*1.142)</f>
        <v>41643.783719999999</v>
      </c>
      <c r="G61" s="98" t="s">
        <v>575</v>
      </c>
    </row>
    <row r="62" spans="1:8">
      <c r="A62" s="75" t="s">
        <v>576</v>
      </c>
    </row>
    <row r="63" spans="1:8" ht="15">
      <c r="A63" s="93"/>
      <c r="B63" s="80" t="s">
        <v>577</v>
      </c>
      <c r="C63" s="81"/>
      <c r="D63" s="82" t="s">
        <v>228</v>
      </c>
      <c r="E63" s="83">
        <f>SUM(E64:E80)</f>
        <v>265525.60743000003</v>
      </c>
      <c r="F63" s="83">
        <f>SUM(F64:F80)</f>
        <v>303230.24368506006</v>
      </c>
      <c r="G63" s="96"/>
      <c r="H63" s="99" t="s">
        <v>545</v>
      </c>
    </row>
    <row r="64" spans="1:8">
      <c r="A64" s="94">
        <v>1</v>
      </c>
      <c r="B64" s="114" t="s">
        <v>982</v>
      </c>
      <c r="C64" s="115">
        <v>1</v>
      </c>
      <c r="D64" s="78">
        <v>144554.45005000001</v>
      </c>
      <c r="E64" s="78">
        <f t="shared" ref="E64:E80" si="5">(C64*D64)</f>
        <v>144554.45005000001</v>
      </c>
      <c r="F64" s="78">
        <f t="shared" ref="F64:F80" si="6">(E64*1.142)</f>
        <v>165081.18195709999</v>
      </c>
      <c r="G64" s="97" t="s">
        <v>983</v>
      </c>
    </row>
    <row r="65" spans="1:7">
      <c r="A65" s="94">
        <v>2</v>
      </c>
      <c r="B65" s="114" t="s">
        <v>580</v>
      </c>
      <c r="C65" s="115">
        <v>1</v>
      </c>
      <c r="D65" s="78">
        <v>395.48</v>
      </c>
      <c r="E65" s="78">
        <f t="shared" si="5"/>
        <v>395.48</v>
      </c>
      <c r="F65" s="78">
        <f t="shared" si="6"/>
        <v>451.63815999999997</v>
      </c>
      <c r="G65" s="97" t="s">
        <v>581</v>
      </c>
    </row>
    <row r="66" spans="1:7">
      <c r="A66" s="94">
        <v>3</v>
      </c>
      <c r="B66" s="114" t="s">
        <v>582</v>
      </c>
      <c r="C66" s="115">
        <v>1</v>
      </c>
      <c r="D66" s="78">
        <v>4285.4399999999996</v>
      </c>
      <c r="E66" s="78">
        <f t="shared" si="5"/>
        <v>4285.4399999999996</v>
      </c>
      <c r="F66" s="78">
        <f t="shared" si="6"/>
        <v>4893.9724799999995</v>
      </c>
      <c r="G66" s="97" t="s">
        <v>583</v>
      </c>
    </row>
    <row r="67" spans="1:7">
      <c r="A67" s="94">
        <v>4</v>
      </c>
      <c r="B67" s="114" t="s">
        <v>584</v>
      </c>
      <c r="C67" s="115">
        <v>1</v>
      </c>
      <c r="D67" s="78">
        <v>1080.74</v>
      </c>
      <c r="E67" s="78">
        <f t="shared" si="5"/>
        <v>1080.74</v>
      </c>
      <c r="F67" s="78">
        <f t="shared" si="6"/>
        <v>1234.20508</v>
      </c>
      <c r="G67" s="97" t="s">
        <v>585</v>
      </c>
    </row>
    <row r="68" spans="1:7">
      <c r="A68" s="94">
        <v>5</v>
      </c>
      <c r="B68" s="114" t="s">
        <v>988</v>
      </c>
      <c r="C68" s="115">
        <v>1</v>
      </c>
      <c r="D68" s="78">
        <v>30329.377100000002</v>
      </c>
      <c r="E68" s="78">
        <f t="shared" si="5"/>
        <v>30329.377100000002</v>
      </c>
      <c r="F68" s="78">
        <f t="shared" si="6"/>
        <v>34636.148648199996</v>
      </c>
      <c r="G68" s="97" t="s">
        <v>989</v>
      </c>
    </row>
    <row r="69" spans="1:7">
      <c r="A69" s="94">
        <v>6</v>
      </c>
      <c r="B69" s="114" t="s">
        <v>586</v>
      </c>
      <c r="C69" s="115">
        <v>1</v>
      </c>
      <c r="D69" s="78">
        <v>1950.16</v>
      </c>
      <c r="E69" s="78">
        <f t="shared" si="5"/>
        <v>1950.16</v>
      </c>
      <c r="F69" s="78">
        <f t="shared" si="6"/>
        <v>2227.0827199999999</v>
      </c>
      <c r="G69" s="97" t="s">
        <v>587</v>
      </c>
    </row>
    <row r="70" spans="1:7">
      <c r="A70" s="94">
        <v>7</v>
      </c>
      <c r="B70" s="114" t="s">
        <v>588</v>
      </c>
      <c r="C70" s="115">
        <v>1</v>
      </c>
      <c r="D70" s="78">
        <v>44128.27</v>
      </c>
      <c r="E70" s="78">
        <f t="shared" si="5"/>
        <v>44128.27</v>
      </c>
      <c r="F70" s="78">
        <f t="shared" si="6"/>
        <v>50394.484339999995</v>
      </c>
      <c r="G70" s="97" t="s">
        <v>589</v>
      </c>
    </row>
    <row r="71" spans="1:7">
      <c r="A71" s="94">
        <v>8</v>
      </c>
      <c r="B71" s="114" t="s">
        <v>590</v>
      </c>
      <c r="C71" s="115">
        <v>1</v>
      </c>
      <c r="D71" s="78">
        <v>1926.91</v>
      </c>
      <c r="E71" s="78">
        <f t="shared" si="5"/>
        <v>1926.91</v>
      </c>
      <c r="F71" s="78">
        <f t="shared" si="6"/>
        <v>2200.5312199999998</v>
      </c>
      <c r="G71" s="97" t="s">
        <v>591</v>
      </c>
    </row>
    <row r="72" spans="1:7">
      <c r="A72" s="94">
        <v>9</v>
      </c>
      <c r="B72" s="114" t="s">
        <v>984</v>
      </c>
      <c r="C72" s="115">
        <v>1</v>
      </c>
      <c r="D72" s="78">
        <v>10477.849</v>
      </c>
      <c r="E72" s="78">
        <f t="shared" si="5"/>
        <v>10477.849</v>
      </c>
      <c r="F72" s="78">
        <f t="shared" si="6"/>
        <v>11965.703557999999</v>
      </c>
      <c r="G72" s="97" t="s">
        <v>985</v>
      </c>
    </row>
    <row r="73" spans="1:7">
      <c r="A73" s="94">
        <v>10</v>
      </c>
      <c r="B73" s="114" t="s">
        <v>986</v>
      </c>
      <c r="C73" s="115">
        <v>1</v>
      </c>
      <c r="D73" s="78">
        <v>8222.0159999999996</v>
      </c>
      <c r="E73" s="78">
        <f t="shared" si="5"/>
        <v>8222.0159999999996</v>
      </c>
      <c r="F73" s="78">
        <f t="shared" si="6"/>
        <v>9389.5422719999988</v>
      </c>
      <c r="G73" s="97" t="s">
        <v>987</v>
      </c>
    </row>
    <row r="74" spans="1:7">
      <c r="A74" s="94">
        <v>11</v>
      </c>
      <c r="B74" s="120" t="s">
        <v>616</v>
      </c>
      <c r="C74" s="121">
        <v>2</v>
      </c>
      <c r="D74" s="78">
        <v>297.77</v>
      </c>
      <c r="E74" s="78">
        <f t="shared" si="5"/>
        <v>595.54</v>
      </c>
      <c r="F74" s="78">
        <f t="shared" si="6"/>
        <v>680.10667999999987</v>
      </c>
      <c r="G74" s="97" t="s">
        <v>617</v>
      </c>
    </row>
    <row r="75" spans="1:7">
      <c r="A75" s="94">
        <v>12</v>
      </c>
      <c r="B75" s="120" t="s">
        <v>622</v>
      </c>
      <c r="C75" s="121">
        <v>7</v>
      </c>
      <c r="D75" s="78">
        <v>368.37504000000001</v>
      </c>
      <c r="E75" s="78">
        <f t="shared" si="5"/>
        <v>2578.6252800000002</v>
      </c>
      <c r="F75" s="78">
        <f t="shared" si="6"/>
        <v>2944.7900697599998</v>
      </c>
      <c r="G75" s="97" t="s">
        <v>623</v>
      </c>
    </row>
    <row r="76" spans="1:7">
      <c r="A76" s="94">
        <v>13</v>
      </c>
      <c r="B76" s="120" t="s">
        <v>618</v>
      </c>
      <c r="C76" s="121">
        <v>9</v>
      </c>
      <c r="D76" s="78">
        <v>257.32</v>
      </c>
      <c r="E76" s="78">
        <f t="shared" si="5"/>
        <v>2315.88</v>
      </c>
      <c r="F76" s="78">
        <f t="shared" si="6"/>
        <v>2644.7349599999998</v>
      </c>
      <c r="G76" s="97" t="s">
        <v>619</v>
      </c>
    </row>
    <row r="77" spans="1:7">
      <c r="A77" s="94">
        <v>14</v>
      </c>
      <c r="B77" s="120" t="s">
        <v>996</v>
      </c>
      <c r="C77" s="121">
        <v>9</v>
      </c>
      <c r="D77" s="78">
        <v>524.07000000000005</v>
      </c>
      <c r="E77" s="78">
        <f t="shared" si="5"/>
        <v>4716.63</v>
      </c>
      <c r="F77" s="78">
        <f t="shared" si="6"/>
        <v>5386.3914599999998</v>
      </c>
      <c r="G77" s="97" t="s">
        <v>997</v>
      </c>
    </row>
    <row r="78" spans="1:7">
      <c r="A78" s="94">
        <v>15</v>
      </c>
      <c r="B78" s="120" t="s">
        <v>620</v>
      </c>
      <c r="C78" s="121">
        <v>9</v>
      </c>
      <c r="D78" s="78">
        <f>3*67</f>
        <v>201</v>
      </c>
      <c r="E78" s="78">
        <f t="shared" si="5"/>
        <v>1809</v>
      </c>
      <c r="F78" s="78">
        <f t="shared" si="6"/>
        <v>2065.8779999999997</v>
      </c>
      <c r="G78" s="97" t="s">
        <v>204</v>
      </c>
    </row>
    <row r="79" spans="1:7">
      <c r="A79" s="94">
        <v>16</v>
      </c>
      <c r="B79" s="120" t="s">
        <v>621</v>
      </c>
      <c r="C79" s="121">
        <v>9</v>
      </c>
      <c r="D79" s="78">
        <f>3*87</f>
        <v>261</v>
      </c>
      <c r="E79" s="78">
        <f t="shared" si="5"/>
        <v>2349</v>
      </c>
      <c r="F79" s="78">
        <f t="shared" si="6"/>
        <v>2682.558</v>
      </c>
      <c r="G79" s="97" t="s">
        <v>204</v>
      </c>
    </row>
    <row r="80" spans="1:7">
      <c r="A80" s="94">
        <v>17</v>
      </c>
      <c r="B80" s="120" t="s">
        <v>624</v>
      </c>
      <c r="C80" s="121">
        <v>9</v>
      </c>
      <c r="D80" s="78">
        <v>423.36</v>
      </c>
      <c r="E80" s="78">
        <f t="shared" si="5"/>
        <v>3810.2400000000002</v>
      </c>
      <c r="F80" s="78">
        <f t="shared" si="6"/>
        <v>4351.2940799999997</v>
      </c>
      <c r="G80" s="97" t="s">
        <v>625</v>
      </c>
    </row>
    <row r="81" spans="1:8" ht="15">
      <c r="A81" s="93"/>
      <c r="B81" s="80" t="s">
        <v>596</v>
      </c>
      <c r="C81" s="81"/>
      <c r="D81" s="82" t="s">
        <v>228</v>
      </c>
      <c r="E81" s="83">
        <f>SUM(E82:E96)</f>
        <v>357201.54898000002</v>
      </c>
      <c r="F81" s="83">
        <f>SUM(F82:F96)</f>
        <v>407924.16893515998</v>
      </c>
      <c r="G81" s="96"/>
      <c r="H81" s="99" t="s">
        <v>545</v>
      </c>
    </row>
    <row r="82" spans="1:8">
      <c r="A82" s="94">
        <v>1</v>
      </c>
      <c r="B82" s="114" t="s">
        <v>597</v>
      </c>
      <c r="C82" s="115">
        <v>1</v>
      </c>
      <c r="D82" s="78">
        <v>162880.63</v>
      </c>
      <c r="E82" s="78">
        <f t="shared" ref="E82:E96" si="7">(C82*D82)</f>
        <v>162880.63</v>
      </c>
      <c r="F82" s="78">
        <f t="shared" ref="F82:F96" si="8">(E82*1.142)</f>
        <v>186009.67945999998</v>
      </c>
      <c r="G82" s="97" t="s">
        <v>598</v>
      </c>
    </row>
    <row r="83" spans="1:8">
      <c r="A83" s="94">
        <v>2</v>
      </c>
      <c r="B83" s="114" t="s">
        <v>599</v>
      </c>
      <c r="C83" s="115">
        <v>1</v>
      </c>
      <c r="D83" s="78">
        <v>48098.11</v>
      </c>
      <c r="E83" s="78">
        <f t="shared" si="7"/>
        <v>48098.11</v>
      </c>
      <c r="F83" s="78">
        <f t="shared" si="8"/>
        <v>54928.041619999996</v>
      </c>
      <c r="G83" s="97" t="s">
        <v>600</v>
      </c>
    </row>
    <row r="84" spans="1:8">
      <c r="A84" s="94">
        <v>3</v>
      </c>
      <c r="B84" s="114" t="s">
        <v>601</v>
      </c>
      <c r="C84" s="115">
        <v>1</v>
      </c>
      <c r="D84" s="78">
        <v>5592.8149999999996</v>
      </c>
      <c r="E84" s="78">
        <f t="shared" si="7"/>
        <v>5592.8149999999996</v>
      </c>
      <c r="F84" s="78">
        <f t="shared" si="8"/>
        <v>6386.9947299999994</v>
      </c>
      <c r="G84" s="97" t="s">
        <v>666</v>
      </c>
    </row>
    <row r="85" spans="1:8">
      <c r="A85" s="94">
        <v>4</v>
      </c>
      <c r="B85" s="114" t="s">
        <v>602</v>
      </c>
      <c r="C85" s="115">
        <v>1</v>
      </c>
      <c r="D85" s="78">
        <v>21692.52</v>
      </c>
      <c r="E85" s="78">
        <f t="shared" si="7"/>
        <v>21692.52</v>
      </c>
      <c r="F85" s="78">
        <f t="shared" si="8"/>
        <v>24772.857839999997</v>
      </c>
      <c r="G85" s="97" t="s">
        <v>603</v>
      </c>
    </row>
    <row r="86" spans="1:8">
      <c r="A86" s="94">
        <v>5</v>
      </c>
      <c r="B86" s="114" t="s">
        <v>586</v>
      </c>
      <c r="C86" s="115">
        <v>1</v>
      </c>
      <c r="D86" s="78">
        <v>1950.16</v>
      </c>
      <c r="E86" s="78">
        <f t="shared" si="7"/>
        <v>1950.16</v>
      </c>
      <c r="F86" s="78">
        <f t="shared" si="8"/>
        <v>2227.0827199999999</v>
      </c>
      <c r="G86" s="97" t="s">
        <v>587</v>
      </c>
    </row>
    <row r="87" spans="1:8">
      <c r="A87" s="94">
        <v>6</v>
      </c>
      <c r="B87" s="114" t="s">
        <v>582</v>
      </c>
      <c r="C87" s="115">
        <v>1</v>
      </c>
      <c r="D87" s="78">
        <v>4285.4399999999996</v>
      </c>
      <c r="E87" s="78">
        <f t="shared" si="7"/>
        <v>4285.4399999999996</v>
      </c>
      <c r="F87" s="78">
        <f t="shared" si="8"/>
        <v>4893.9724799999995</v>
      </c>
      <c r="G87" s="97" t="s">
        <v>583</v>
      </c>
    </row>
    <row r="88" spans="1:8">
      <c r="A88" s="94">
        <v>7</v>
      </c>
      <c r="B88" s="114" t="s">
        <v>604</v>
      </c>
      <c r="C88" s="115">
        <v>1</v>
      </c>
      <c r="D88" s="78">
        <v>14561.82</v>
      </c>
      <c r="E88" s="78">
        <f t="shared" si="7"/>
        <v>14561.82</v>
      </c>
      <c r="F88" s="78">
        <f t="shared" si="8"/>
        <v>16629.598439999998</v>
      </c>
      <c r="G88" s="97" t="s">
        <v>605</v>
      </c>
    </row>
    <row r="89" spans="1:8">
      <c r="A89" s="94">
        <v>8</v>
      </c>
      <c r="B89" s="114" t="s">
        <v>606</v>
      </c>
      <c r="C89" s="115">
        <v>1</v>
      </c>
      <c r="D89" s="78">
        <v>18166.830000000002</v>
      </c>
      <c r="E89" s="78">
        <f t="shared" si="7"/>
        <v>18166.830000000002</v>
      </c>
      <c r="F89" s="78">
        <f t="shared" si="8"/>
        <v>20746.51986</v>
      </c>
      <c r="G89" s="97" t="s">
        <v>607</v>
      </c>
    </row>
    <row r="90" spans="1:8">
      <c r="A90" s="94">
        <v>9</v>
      </c>
      <c r="B90" s="114" t="s">
        <v>643</v>
      </c>
      <c r="C90" s="115">
        <v>1</v>
      </c>
      <c r="D90" s="78">
        <v>16670.476259999999</v>
      </c>
      <c r="E90" s="78">
        <f t="shared" si="7"/>
        <v>16670.476259999999</v>
      </c>
      <c r="F90" s="78">
        <f t="shared" si="8"/>
        <v>19037.683888919997</v>
      </c>
      <c r="G90" s="97" t="s">
        <v>644</v>
      </c>
    </row>
    <row r="91" spans="1:8">
      <c r="A91" s="94">
        <v>10</v>
      </c>
      <c r="B91" s="114" t="s">
        <v>610</v>
      </c>
      <c r="C91" s="115">
        <v>1</v>
      </c>
      <c r="D91" s="78">
        <v>13006.54032</v>
      </c>
      <c r="E91" s="78">
        <f t="shared" si="7"/>
        <v>13006.54032</v>
      </c>
      <c r="F91" s="78">
        <f t="shared" si="8"/>
        <v>14853.469045439999</v>
      </c>
      <c r="G91" s="97" t="s">
        <v>611</v>
      </c>
    </row>
    <row r="92" spans="1:8">
      <c r="A92" s="94">
        <v>11</v>
      </c>
      <c r="B92" s="114" t="s">
        <v>612</v>
      </c>
      <c r="C92" s="115">
        <v>1</v>
      </c>
      <c r="D92" s="78">
        <v>1797.7</v>
      </c>
      <c r="E92" s="78">
        <f t="shared" si="7"/>
        <v>1797.7</v>
      </c>
      <c r="F92" s="78">
        <f t="shared" si="8"/>
        <v>2052.9733999999999</v>
      </c>
      <c r="G92" s="97" t="s">
        <v>613</v>
      </c>
    </row>
    <row r="93" spans="1:8">
      <c r="A93" s="94">
        <v>12</v>
      </c>
      <c r="B93" s="114" t="s">
        <v>614</v>
      </c>
      <c r="C93" s="115">
        <v>2</v>
      </c>
      <c r="D93" s="78">
        <v>9442.5400000000009</v>
      </c>
      <c r="E93" s="78">
        <f t="shared" si="7"/>
        <v>18885.080000000002</v>
      </c>
      <c r="F93" s="78">
        <f t="shared" si="8"/>
        <v>21566.76136</v>
      </c>
      <c r="G93" s="97" t="s">
        <v>615</v>
      </c>
    </row>
    <row r="94" spans="1:8">
      <c r="A94" s="94">
        <v>13</v>
      </c>
      <c r="B94" s="114" t="s">
        <v>992</v>
      </c>
      <c r="C94" s="115">
        <v>2</v>
      </c>
      <c r="D94" s="78">
        <v>8506.9871600000006</v>
      </c>
      <c r="E94" s="78">
        <f t="shared" si="7"/>
        <v>17013.974320000001</v>
      </c>
      <c r="F94" s="78">
        <f t="shared" si="8"/>
        <v>19429.95867344</v>
      </c>
      <c r="G94" s="97" t="s">
        <v>647</v>
      </c>
    </row>
    <row r="95" spans="1:8">
      <c r="A95" s="94">
        <v>14</v>
      </c>
      <c r="B95" s="114" t="s">
        <v>640</v>
      </c>
      <c r="C95" s="115">
        <v>2</v>
      </c>
      <c r="D95" s="78">
        <v>1514.54</v>
      </c>
      <c r="E95" s="78">
        <f>(C95*D95)</f>
        <v>3029.08</v>
      </c>
      <c r="F95" s="78">
        <f>(E95*1.142)</f>
        <v>3459.2093599999998</v>
      </c>
      <c r="G95" s="97" t="s">
        <v>641</v>
      </c>
    </row>
    <row r="96" spans="1:8">
      <c r="A96" s="94">
        <v>15</v>
      </c>
      <c r="B96" s="114" t="s">
        <v>994</v>
      </c>
      <c r="C96" s="115">
        <v>2</v>
      </c>
      <c r="D96" s="78">
        <v>4785.1865399999997</v>
      </c>
      <c r="E96" s="78">
        <f t="shared" si="7"/>
        <v>9570.3730799999994</v>
      </c>
      <c r="F96" s="78">
        <f t="shared" si="8"/>
        <v>10929.366057359999</v>
      </c>
      <c r="G96" s="97" t="s">
        <v>993</v>
      </c>
    </row>
    <row r="97" spans="1:8" ht="15">
      <c r="A97" s="93"/>
      <c r="B97" s="80" t="s">
        <v>626</v>
      </c>
      <c r="C97" s="81"/>
      <c r="D97" s="82" t="s">
        <v>228</v>
      </c>
      <c r="E97" s="83">
        <f>SUM(E98:E106)</f>
        <v>690108.99849000003</v>
      </c>
      <c r="F97" s="83">
        <f>SUM(F98:F106)</f>
        <v>788104.47627558</v>
      </c>
      <c r="G97" s="96"/>
      <c r="H97" s="99" t="s">
        <v>545</v>
      </c>
    </row>
    <row r="98" spans="1:8">
      <c r="A98" s="94">
        <v>1</v>
      </c>
      <c r="B98" s="114" t="s">
        <v>627</v>
      </c>
      <c r="C98" s="115">
        <v>1</v>
      </c>
      <c r="D98" s="78">
        <v>208478.45</v>
      </c>
      <c r="E98" s="78">
        <f t="shared" ref="E98:E106" si="9">(C98*D98)</f>
        <v>208478.45</v>
      </c>
      <c r="F98" s="78">
        <f t="shared" ref="F98:F106" si="10">(E98*1.142)</f>
        <v>238082.38989999998</v>
      </c>
      <c r="G98" s="97" t="s">
        <v>628</v>
      </c>
    </row>
    <row r="99" spans="1:8">
      <c r="A99" s="94">
        <v>2</v>
      </c>
      <c r="B99" s="114" t="s">
        <v>601</v>
      </c>
      <c r="C99" s="115">
        <v>1</v>
      </c>
      <c r="D99" s="78">
        <v>5592.8149999999996</v>
      </c>
      <c r="E99" s="78">
        <f t="shared" si="9"/>
        <v>5592.8149999999996</v>
      </c>
      <c r="F99" s="78">
        <f t="shared" si="10"/>
        <v>6386.9947299999994</v>
      </c>
      <c r="G99" s="97" t="s">
        <v>666</v>
      </c>
    </row>
    <row r="100" spans="1:8">
      <c r="A100" s="94">
        <v>3</v>
      </c>
      <c r="B100" s="114" t="s">
        <v>629</v>
      </c>
      <c r="C100" s="115">
        <v>1</v>
      </c>
      <c r="D100" s="78">
        <v>23153.03</v>
      </c>
      <c r="E100" s="78">
        <f t="shared" si="9"/>
        <v>23153.03</v>
      </c>
      <c r="F100" s="78">
        <f t="shared" si="10"/>
        <v>26440.760259999995</v>
      </c>
      <c r="G100" s="97" t="s">
        <v>630</v>
      </c>
    </row>
    <row r="101" spans="1:8">
      <c r="A101" s="94">
        <v>4</v>
      </c>
      <c r="B101" s="114" t="s">
        <v>631</v>
      </c>
      <c r="C101" s="115">
        <v>1</v>
      </c>
      <c r="D101" s="78">
        <v>82701.509999999995</v>
      </c>
      <c r="E101" s="78">
        <f t="shared" si="9"/>
        <v>82701.509999999995</v>
      </c>
      <c r="F101" s="78">
        <f t="shared" si="10"/>
        <v>94445.124419999993</v>
      </c>
      <c r="G101" s="97" t="s">
        <v>632</v>
      </c>
    </row>
    <row r="102" spans="1:8">
      <c r="A102" s="94">
        <v>5</v>
      </c>
      <c r="B102" s="114" t="s">
        <v>633</v>
      </c>
      <c r="C102" s="115">
        <v>1</v>
      </c>
      <c r="D102" s="78">
        <v>2334.31</v>
      </c>
      <c r="E102" s="78">
        <f t="shared" si="9"/>
        <v>2334.31</v>
      </c>
      <c r="F102" s="78">
        <f t="shared" si="10"/>
        <v>2665.7820199999996</v>
      </c>
      <c r="G102" s="97" t="s">
        <v>634</v>
      </c>
    </row>
    <row r="103" spans="1:8">
      <c r="A103" s="94">
        <v>6</v>
      </c>
      <c r="B103" s="114" t="s">
        <v>635</v>
      </c>
      <c r="C103" s="115">
        <v>1</v>
      </c>
      <c r="D103" s="78">
        <v>5542.69</v>
      </c>
      <c r="E103" s="78">
        <f t="shared" si="9"/>
        <v>5542.69</v>
      </c>
      <c r="F103" s="78">
        <f t="shared" si="10"/>
        <v>6329.7519799999991</v>
      </c>
      <c r="G103" s="97" t="s">
        <v>636</v>
      </c>
    </row>
    <row r="104" spans="1:8">
      <c r="A104" s="94">
        <v>7</v>
      </c>
      <c r="B104" s="114" t="s">
        <v>637</v>
      </c>
      <c r="C104" s="115">
        <v>1</v>
      </c>
      <c r="D104" s="78">
        <v>17381.54</v>
      </c>
      <c r="E104" s="78">
        <f t="shared" si="9"/>
        <v>17381.54</v>
      </c>
      <c r="F104" s="78">
        <f t="shared" si="10"/>
        <v>19849.718679999998</v>
      </c>
      <c r="G104" s="97" t="s">
        <v>638</v>
      </c>
    </row>
    <row r="105" spans="1:8">
      <c r="A105" s="94">
        <v>8</v>
      </c>
      <c r="B105" s="114" t="s">
        <v>998</v>
      </c>
      <c r="C105" s="115">
        <v>1</v>
      </c>
      <c r="D105" s="78">
        <v>142313.75349</v>
      </c>
      <c r="E105" s="78">
        <f t="shared" si="9"/>
        <v>142313.75349</v>
      </c>
      <c r="F105" s="78">
        <f t="shared" si="10"/>
        <v>162522.30648557999</v>
      </c>
      <c r="G105" s="97" t="s">
        <v>737</v>
      </c>
    </row>
    <row r="106" spans="1:8">
      <c r="A106" s="94">
        <v>9</v>
      </c>
      <c r="B106" s="114" t="s">
        <v>1000</v>
      </c>
      <c r="C106" s="115">
        <v>1</v>
      </c>
      <c r="D106" s="78">
        <v>202610.9</v>
      </c>
      <c r="E106" s="78">
        <f t="shared" si="9"/>
        <v>202610.9</v>
      </c>
      <c r="F106" s="78">
        <f t="shared" si="10"/>
        <v>231381.64779999998</v>
      </c>
      <c r="G106" s="97" t="s">
        <v>999</v>
      </c>
    </row>
    <row r="107" spans="1:8" ht="15">
      <c r="A107" s="93"/>
      <c r="B107" s="80" t="s">
        <v>692</v>
      </c>
      <c r="C107" s="81"/>
      <c r="D107" s="82" t="s">
        <v>228</v>
      </c>
      <c r="E107" s="83">
        <f>SUM(E108:E113)</f>
        <v>211836.66</v>
      </c>
      <c r="F107" s="83">
        <f>SUM(F108:F113)</f>
        <v>241917.46572000001</v>
      </c>
      <c r="G107" s="96"/>
      <c r="H107" s="99" t="s">
        <v>545</v>
      </c>
    </row>
    <row r="108" spans="1:8">
      <c r="A108" s="94">
        <v>1</v>
      </c>
      <c r="B108" s="114" t="s">
        <v>650</v>
      </c>
      <c r="C108" s="115">
        <v>1</v>
      </c>
      <c r="D108" s="78">
        <v>151435.57</v>
      </c>
      <c r="E108" s="78">
        <f t="shared" ref="E108:E113" si="11">(C108*D108)</f>
        <v>151435.57</v>
      </c>
      <c r="F108" s="78">
        <f t="shared" ref="F108:F113" si="12">(E108*1.142)</f>
        <v>172939.42093999998</v>
      </c>
      <c r="G108" s="97" t="s">
        <v>651</v>
      </c>
    </row>
    <row r="109" spans="1:8">
      <c r="A109" s="94">
        <v>2</v>
      </c>
      <c r="B109" s="114" t="s">
        <v>652</v>
      </c>
      <c r="C109" s="115">
        <v>1</v>
      </c>
      <c r="D109" s="78">
        <v>4583.2299999999996</v>
      </c>
      <c r="E109" s="78">
        <f t="shared" si="11"/>
        <v>4583.2299999999996</v>
      </c>
      <c r="F109" s="78">
        <f t="shared" si="12"/>
        <v>5234.0486599999995</v>
      </c>
      <c r="G109" s="97" t="s">
        <v>653</v>
      </c>
    </row>
    <row r="110" spans="1:8">
      <c r="A110" s="94">
        <v>3</v>
      </c>
      <c r="B110" s="114" t="s">
        <v>654</v>
      </c>
      <c r="C110" s="115">
        <v>1</v>
      </c>
      <c r="D110" s="78">
        <v>36341.69</v>
      </c>
      <c r="E110" s="78">
        <f t="shared" si="11"/>
        <v>36341.69</v>
      </c>
      <c r="F110" s="78">
        <f t="shared" si="12"/>
        <v>41502.20998</v>
      </c>
      <c r="G110" s="97" t="s">
        <v>655</v>
      </c>
    </row>
    <row r="111" spans="1:8">
      <c r="A111" s="94">
        <v>4</v>
      </c>
      <c r="B111" s="114" t="s">
        <v>656</v>
      </c>
      <c r="C111" s="115">
        <v>1</v>
      </c>
      <c r="D111" s="78">
        <v>1642.83</v>
      </c>
      <c r="E111" s="78">
        <f t="shared" si="11"/>
        <v>1642.83</v>
      </c>
      <c r="F111" s="78">
        <f t="shared" si="12"/>
        <v>1876.1118599999998</v>
      </c>
      <c r="G111" s="97" t="s">
        <v>657</v>
      </c>
    </row>
    <row r="112" spans="1:8">
      <c r="A112" s="94">
        <v>5</v>
      </c>
      <c r="B112" s="114" t="s">
        <v>658</v>
      </c>
      <c r="C112" s="115">
        <v>1</v>
      </c>
      <c r="D112" s="78">
        <v>3271.52</v>
      </c>
      <c r="E112" s="78">
        <f t="shared" si="11"/>
        <v>3271.52</v>
      </c>
      <c r="F112" s="78">
        <f t="shared" si="12"/>
        <v>3736.0758399999995</v>
      </c>
      <c r="G112" s="97" t="s">
        <v>659</v>
      </c>
    </row>
    <row r="113" spans="1:8">
      <c r="A113" s="95">
        <v>6</v>
      </c>
      <c r="B113" s="116" t="s">
        <v>604</v>
      </c>
      <c r="C113" s="117">
        <v>1</v>
      </c>
      <c r="D113" s="87">
        <v>14561.82</v>
      </c>
      <c r="E113" s="87">
        <f t="shared" si="11"/>
        <v>14561.82</v>
      </c>
      <c r="F113" s="87">
        <f t="shared" si="12"/>
        <v>16629.598439999998</v>
      </c>
      <c r="G113" s="98" t="s">
        <v>605</v>
      </c>
    </row>
    <row r="114" spans="1:8" ht="15">
      <c r="A114" s="93"/>
      <c r="B114" s="80" t="s">
        <v>693</v>
      </c>
      <c r="C114" s="81"/>
      <c r="D114" s="82" t="s">
        <v>228</v>
      </c>
      <c r="E114" s="83">
        <f>SUM(E115:E122)</f>
        <v>679367.85961000004</v>
      </c>
      <c r="F114" s="83">
        <f>SUM(F115:F122)</f>
        <v>775838.09567462001</v>
      </c>
      <c r="G114" s="96"/>
      <c r="H114" s="99" t="s">
        <v>545</v>
      </c>
    </row>
    <row r="115" spans="1:8">
      <c r="A115" s="94">
        <v>1</v>
      </c>
      <c r="B115" s="114" t="s">
        <v>627</v>
      </c>
      <c r="C115" s="115">
        <v>1</v>
      </c>
      <c r="D115" s="78">
        <v>208478.45</v>
      </c>
      <c r="E115" s="78">
        <f t="shared" ref="E115:E122" si="13">(C115*D115)</f>
        <v>208478.45</v>
      </c>
      <c r="F115" s="78">
        <f t="shared" ref="F115:F122" si="14">(E115*1.142)</f>
        <v>238082.38989999998</v>
      </c>
      <c r="G115" s="97" t="s">
        <v>628</v>
      </c>
    </row>
    <row r="116" spans="1:8">
      <c r="A116" s="94">
        <v>2</v>
      </c>
      <c r="B116" s="114" t="s">
        <v>661</v>
      </c>
      <c r="C116" s="115">
        <v>1</v>
      </c>
      <c r="D116" s="78">
        <v>5493.26</v>
      </c>
      <c r="E116" s="78">
        <f t="shared" si="13"/>
        <v>5493.26</v>
      </c>
      <c r="F116" s="78">
        <f t="shared" si="14"/>
        <v>6273.3029200000001</v>
      </c>
      <c r="G116" s="97" t="s">
        <v>662</v>
      </c>
    </row>
    <row r="117" spans="1:8">
      <c r="A117" s="94">
        <v>3</v>
      </c>
      <c r="B117" s="114" t="s">
        <v>631</v>
      </c>
      <c r="C117" s="115">
        <v>1</v>
      </c>
      <c r="D117" s="78">
        <v>82701.509999999995</v>
      </c>
      <c r="E117" s="78">
        <f t="shared" si="13"/>
        <v>82701.509999999995</v>
      </c>
      <c r="F117" s="78">
        <f t="shared" si="14"/>
        <v>94445.124419999993</v>
      </c>
      <c r="G117" s="97" t="s">
        <v>632</v>
      </c>
    </row>
    <row r="118" spans="1:8">
      <c r="A118" s="94">
        <v>4</v>
      </c>
      <c r="B118" s="114" t="s">
        <v>633</v>
      </c>
      <c r="C118" s="115">
        <v>1</v>
      </c>
      <c r="D118" s="78">
        <v>2334.31</v>
      </c>
      <c r="E118" s="78">
        <f t="shared" si="13"/>
        <v>2334.31</v>
      </c>
      <c r="F118" s="78">
        <f t="shared" si="14"/>
        <v>2665.7820199999996</v>
      </c>
      <c r="G118" s="97" t="s">
        <v>634</v>
      </c>
    </row>
    <row r="119" spans="1:8">
      <c r="A119" s="94">
        <v>5</v>
      </c>
      <c r="B119" s="114" t="s">
        <v>635</v>
      </c>
      <c r="C119" s="115">
        <v>1</v>
      </c>
      <c r="D119" s="78">
        <v>5542.69</v>
      </c>
      <c r="E119" s="78">
        <f t="shared" si="13"/>
        <v>5542.69</v>
      </c>
      <c r="F119" s="78">
        <f t="shared" si="14"/>
        <v>6329.7519799999991</v>
      </c>
      <c r="G119" s="97" t="s">
        <v>636</v>
      </c>
    </row>
    <row r="120" spans="1:8">
      <c r="A120" s="94">
        <v>6</v>
      </c>
      <c r="B120" s="114" t="s">
        <v>637</v>
      </c>
      <c r="C120" s="115">
        <v>1</v>
      </c>
      <c r="D120" s="78">
        <v>17381.54</v>
      </c>
      <c r="E120" s="78">
        <f t="shared" si="13"/>
        <v>17381.54</v>
      </c>
      <c r="F120" s="78">
        <f t="shared" si="14"/>
        <v>19849.718679999998</v>
      </c>
      <c r="G120" s="97" t="s">
        <v>638</v>
      </c>
    </row>
    <row r="121" spans="1:8">
      <c r="A121" s="94">
        <v>7</v>
      </c>
      <c r="B121" s="114" t="s">
        <v>998</v>
      </c>
      <c r="C121" s="115">
        <v>1</v>
      </c>
      <c r="D121" s="78">
        <v>142313.75349</v>
      </c>
      <c r="E121" s="78">
        <f t="shared" si="13"/>
        <v>142313.75349</v>
      </c>
      <c r="F121" s="78">
        <f t="shared" si="14"/>
        <v>162522.30648557999</v>
      </c>
      <c r="G121" s="97" t="s">
        <v>737</v>
      </c>
    </row>
    <row r="122" spans="1:8">
      <c r="A122" s="95">
        <v>8</v>
      </c>
      <c r="B122" s="116" t="s">
        <v>1028</v>
      </c>
      <c r="C122" s="117">
        <v>1</v>
      </c>
      <c r="D122" s="87">
        <v>215122.34612</v>
      </c>
      <c r="E122" s="87">
        <f t="shared" si="13"/>
        <v>215122.34612</v>
      </c>
      <c r="F122" s="87">
        <f t="shared" si="14"/>
        <v>245669.71926903998</v>
      </c>
      <c r="G122" s="98" t="s">
        <v>1008</v>
      </c>
    </row>
    <row r="123" spans="1:8" ht="15">
      <c r="A123" s="93"/>
      <c r="B123" s="80" t="s">
        <v>694</v>
      </c>
      <c r="C123" s="81"/>
      <c r="D123" s="82" t="s">
        <v>228</v>
      </c>
      <c r="E123" s="83">
        <f>SUM(E124:E137)</f>
        <v>335064.87897999998</v>
      </c>
      <c r="F123" s="83">
        <f>SUM(F124:F137)</f>
        <v>382644.09179515997</v>
      </c>
      <c r="G123" s="96"/>
      <c r="H123" s="99" t="s">
        <v>545</v>
      </c>
    </row>
    <row r="124" spans="1:8">
      <c r="A124" s="94">
        <v>1</v>
      </c>
      <c r="B124" s="114" t="s">
        <v>597</v>
      </c>
      <c r="C124" s="115">
        <v>1</v>
      </c>
      <c r="D124" s="78">
        <v>162880.63</v>
      </c>
      <c r="E124" s="78">
        <f t="shared" ref="E124:E135" si="15">(C124*D124)</f>
        <v>162880.63</v>
      </c>
      <c r="F124" s="78">
        <f t="shared" ref="F124:F137" si="16">(E124*1.142)</f>
        <v>186009.67945999998</v>
      </c>
      <c r="G124" s="97" t="s">
        <v>598</v>
      </c>
    </row>
    <row r="125" spans="1:8">
      <c r="A125" s="94">
        <v>2</v>
      </c>
      <c r="B125" s="114" t="s">
        <v>601</v>
      </c>
      <c r="C125" s="115">
        <v>1</v>
      </c>
      <c r="D125" s="78">
        <v>5592.8149999999996</v>
      </c>
      <c r="E125" s="78">
        <f t="shared" si="15"/>
        <v>5592.8149999999996</v>
      </c>
      <c r="F125" s="78">
        <f t="shared" si="16"/>
        <v>6386.9947299999994</v>
      </c>
      <c r="G125" s="97" t="s">
        <v>666</v>
      </c>
    </row>
    <row r="126" spans="1:8">
      <c r="A126" s="94">
        <v>3</v>
      </c>
      <c r="B126" s="114" t="s">
        <v>602</v>
      </c>
      <c r="C126" s="115">
        <v>1</v>
      </c>
      <c r="D126" s="78">
        <v>21692.52</v>
      </c>
      <c r="E126" s="78">
        <f t="shared" si="15"/>
        <v>21692.52</v>
      </c>
      <c r="F126" s="78">
        <f t="shared" si="16"/>
        <v>24772.857839999997</v>
      </c>
      <c r="G126" s="97" t="s">
        <v>603</v>
      </c>
    </row>
    <row r="127" spans="1:8">
      <c r="A127" s="94">
        <v>4</v>
      </c>
      <c r="B127" s="114" t="s">
        <v>588</v>
      </c>
      <c r="C127" s="115">
        <v>1</v>
      </c>
      <c r="D127" s="78">
        <v>44128.27</v>
      </c>
      <c r="E127" s="78">
        <f t="shared" si="15"/>
        <v>44128.27</v>
      </c>
      <c r="F127" s="78">
        <f t="shared" si="16"/>
        <v>50394.484339999995</v>
      </c>
      <c r="G127" s="97" t="s">
        <v>589</v>
      </c>
    </row>
    <row r="128" spans="1:8">
      <c r="A128" s="94">
        <v>5</v>
      </c>
      <c r="B128" s="114" t="s">
        <v>586</v>
      </c>
      <c r="C128" s="115">
        <v>1</v>
      </c>
      <c r="D128" s="78">
        <v>1950.16</v>
      </c>
      <c r="E128" s="78">
        <f t="shared" si="15"/>
        <v>1950.16</v>
      </c>
      <c r="F128" s="78">
        <f t="shared" si="16"/>
        <v>2227.0827199999999</v>
      </c>
      <c r="G128" s="97" t="s">
        <v>587</v>
      </c>
    </row>
    <row r="129" spans="1:8">
      <c r="A129" s="94">
        <v>6</v>
      </c>
      <c r="B129" s="114" t="s">
        <v>582</v>
      </c>
      <c r="C129" s="115">
        <v>1</v>
      </c>
      <c r="D129" s="78">
        <v>4285.4399999999996</v>
      </c>
      <c r="E129" s="78">
        <f t="shared" si="15"/>
        <v>4285.4399999999996</v>
      </c>
      <c r="F129" s="78">
        <f t="shared" si="16"/>
        <v>4893.9724799999995</v>
      </c>
      <c r="G129" s="97" t="s">
        <v>583</v>
      </c>
    </row>
    <row r="130" spans="1:8">
      <c r="A130" s="94">
        <v>7</v>
      </c>
      <c r="B130" s="114" t="s">
        <v>604</v>
      </c>
      <c r="C130" s="115">
        <v>1</v>
      </c>
      <c r="D130" s="78">
        <v>14561.82</v>
      </c>
      <c r="E130" s="78">
        <f t="shared" si="15"/>
        <v>14561.82</v>
      </c>
      <c r="F130" s="78">
        <f t="shared" si="16"/>
        <v>16629.598439999998</v>
      </c>
      <c r="G130" s="97" t="s">
        <v>605</v>
      </c>
    </row>
    <row r="131" spans="1:8">
      <c r="A131" s="94">
        <v>8</v>
      </c>
      <c r="B131" s="114" t="s">
        <v>643</v>
      </c>
      <c r="C131" s="115">
        <v>1</v>
      </c>
      <c r="D131" s="78">
        <v>16670.476259999999</v>
      </c>
      <c r="E131" s="78">
        <f t="shared" si="15"/>
        <v>16670.476259999999</v>
      </c>
      <c r="F131" s="78">
        <f t="shared" si="16"/>
        <v>19037.683888919997</v>
      </c>
      <c r="G131" s="97" t="s">
        <v>644</v>
      </c>
    </row>
    <row r="132" spans="1:8">
      <c r="A132" s="94">
        <v>9</v>
      </c>
      <c r="B132" s="114" t="s">
        <v>610</v>
      </c>
      <c r="C132" s="115">
        <v>1</v>
      </c>
      <c r="D132" s="78">
        <v>13006.54032</v>
      </c>
      <c r="E132" s="78">
        <f t="shared" si="15"/>
        <v>13006.54032</v>
      </c>
      <c r="F132" s="78">
        <f t="shared" si="16"/>
        <v>14853.469045439999</v>
      </c>
      <c r="G132" s="97" t="s">
        <v>611</v>
      </c>
    </row>
    <row r="133" spans="1:8">
      <c r="A133" s="94">
        <v>10</v>
      </c>
      <c r="B133" s="114" t="s">
        <v>612</v>
      </c>
      <c r="C133" s="115">
        <v>1</v>
      </c>
      <c r="D133" s="78">
        <v>1797.7</v>
      </c>
      <c r="E133" s="78">
        <f t="shared" si="15"/>
        <v>1797.7</v>
      </c>
      <c r="F133" s="78">
        <f t="shared" si="16"/>
        <v>2052.9733999999999</v>
      </c>
      <c r="G133" s="97" t="s">
        <v>613</v>
      </c>
    </row>
    <row r="134" spans="1:8">
      <c r="A134" s="94">
        <v>11</v>
      </c>
      <c r="B134" s="114" t="s">
        <v>614</v>
      </c>
      <c r="C134" s="115">
        <v>2</v>
      </c>
      <c r="D134" s="78">
        <v>9442.5400000000009</v>
      </c>
      <c r="E134" s="78">
        <f t="shared" si="15"/>
        <v>18885.080000000002</v>
      </c>
      <c r="F134" s="78">
        <f t="shared" si="16"/>
        <v>21566.76136</v>
      </c>
      <c r="G134" s="97" t="s">
        <v>615</v>
      </c>
    </row>
    <row r="135" spans="1:8">
      <c r="A135" s="94">
        <v>12</v>
      </c>
      <c r="B135" s="114" t="s">
        <v>992</v>
      </c>
      <c r="C135" s="115">
        <v>2</v>
      </c>
      <c r="D135" s="78">
        <v>8506.9871600000006</v>
      </c>
      <c r="E135" s="78">
        <f t="shared" si="15"/>
        <v>17013.974320000001</v>
      </c>
      <c r="F135" s="78">
        <f t="shared" si="16"/>
        <v>19429.95867344</v>
      </c>
      <c r="G135" s="97" t="s">
        <v>647</v>
      </c>
    </row>
    <row r="136" spans="1:8">
      <c r="A136" s="94">
        <v>13</v>
      </c>
      <c r="B136" s="114" t="s">
        <v>640</v>
      </c>
      <c r="C136" s="115">
        <v>2</v>
      </c>
      <c r="D136" s="78">
        <v>1514.54</v>
      </c>
      <c r="E136" s="78">
        <f>(C136*D136)</f>
        <v>3029.08</v>
      </c>
      <c r="F136" s="78">
        <f>(E136*1.142)</f>
        <v>3459.2093599999998</v>
      </c>
      <c r="G136" s="97" t="s">
        <v>641</v>
      </c>
    </row>
    <row r="137" spans="1:8">
      <c r="A137" s="94">
        <v>15</v>
      </c>
      <c r="B137" s="114" t="s">
        <v>994</v>
      </c>
      <c r="C137" s="115">
        <v>2</v>
      </c>
      <c r="D137" s="78">
        <v>4785.1865399999997</v>
      </c>
      <c r="E137" s="78">
        <f t="shared" ref="E137" si="17">(C137*D137)</f>
        <v>9570.3730799999994</v>
      </c>
      <c r="F137" s="78">
        <f t="shared" si="16"/>
        <v>10929.366057359999</v>
      </c>
      <c r="G137" s="97" t="s">
        <v>993</v>
      </c>
    </row>
    <row r="138" spans="1:8" ht="15">
      <c r="A138" s="93"/>
      <c r="B138" s="80" t="s">
        <v>660</v>
      </c>
      <c r="C138" s="81"/>
      <c r="D138" s="82" t="s">
        <v>228</v>
      </c>
      <c r="E138" s="83">
        <f>SUM(E139:E147)</f>
        <v>690108.99849000003</v>
      </c>
      <c r="F138" s="83">
        <f>SUM(F139:F147)</f>
        <v>788104.47627558</v>
      </c>
      <c r="G138" s="96"/>
      <c r="H138" s="99" t="s">
        <v>545</v>
      </c>
    </row>
    <row r="139" spans="1:8">
      <c r="A139" s="94">
        <v>1</v>
      </c>
      <c r="B139" s="114" t="s">
        <v>627</v>
      </c>
      <c r="C139" s="115">
        <v>1</v>
      </c>
      <c r="D139" s="78">
        <v>208478.45</v>
      </c>
      <c r="E139" s="78">
        <f t="shared" ref="E139:E147" si="18">(C139*D139)</f>
        <v>208478.45</v>
      </c>
      <c r="F139" s="78">
        <f t="shared" ref="F139:F147" si="19">(E139*1.142)</f>
        <v>238082.38989999998</v>
      </c>
      <c r="G139" s="97" t="s">
        <v>628</v>
      </c>
    </row>
    <row r="140" spans="1:8">
      <c r="A140" s="94">
        <v>2</v>
      </c>
      <c r="B140" s="114" t="s">
        <v>601</v>
      </c>
      <c r="C140" s="115">
        <v>1</v>
      </c>
      <c r="D140" s="78">
        <v>5592.8149999999996</v>
      </c>
      <c r="E140" s="78">
        <f t="shared" si="18"/>
        <v>5592.8149999999996</v>
      </c>
      <c r="F140" s="78">
        <f t="shared" si="19"/>
        <v>6386.9947299999994</v>
      </c>
      <c r="G140" s="97" t="s">
        <v>666</v>
      </c>
    </row>
    <row r="141" spans="1:8">
      <c r="A141" s="94">
        <v>3</v>
      </c>
      <c r="B141" s="114" t="s">
        <v>629</v>
      </c>
      <c r="C141" s="115">
        <v>1</v>
      </c>
      <c r="D141" s="78">
        <v>23153.03</v>
      </c>
      <c r="E141" s="78">
        <f t="shared" si="18"/>
        <v>23153.03</v>
      </c>
      <c r="F141" s="78">
        <f t="shared" si="19"/>
        <v>26440.760259999995</v>
      </c>
      <c r="G141" s="97" t="s">
        <v>630</v>
      </c>
    </row>
    <row r="142" spans="1:8">
      <c r="A142" s="94">
        <v>4</v>
      </c>
      <c r="B142" s="114" t="s">
        <v>631</v>
      </c>
      <c r="C142" s="115">
        <v>1</v>
      </c>
      <c r="D142" s="78">
        <v>82701.509999999995</v>
      </c>
      <c r="E142" s="78">
        <f t="shared" si="18"/>
        <v>82701.509999999995</v>
      </c>
      <c r="F142" s="78">
        <f t="shared" si="19"/>
        <v>94445.124419999993</v>
      </c>
      <c r="G142" s="97" t="s">
        <v>632</v>
      </c>
    </row>
    <row r="143" spans="1:8">
      <c r="A143" s="94">
        <v>5</v>
      </c>
      <c r="B143" s="114" t="s">
        <v>633</v>
      </c>
      <c r="C143" s="115">
        <v>1</v>
      </c>
      <c r="D143" s="78">
        <v>2334.31</v>
      </c>
      <c r="E143" s="78">
        <f t="shared" si="18"/>
        <v>2334.31</v>
      </c>
      <c r="F143" s="78">
        <f t="shared" si="19"/>
        <v>2665.7820199999996</v>
      </c>
      <c r="G143" s="97" t="s">
        <v>634</v>
      </c>
    </row>
    <row r="144" spans="1:8">
      <c r="A144" s="94">
        <v>6</v>
      </c>
      <c r="B144" s="114" t="s">
        <v>635</v>
      </c>
      <c r="C144" s="115">
        <v>1</v>
      </c>
      <c r="D144" s="78">
        <v>5542.69</v>
      </c>
      <c r="E144" s="78">
        <f t="shared" si="18"/>
        <v>5542.69</v>
      </c>
      <c r="F144" s="78">
        <f t="shared" si="19"/>
        <v>6329.7519799999991</v>
      </c>
      <c r="G144" s="97" t="s">
        <v>636</v>
      </c>
    </row>
    <row r="145" spans="1:8">
      <c r="A145" s="94">
        <v>7</v>
      </c>
      <c r="B145" s="114" t="s">
        <v>637</v>
      </c>
      <c r="C145" s="115">
        <v>1</v>
      </c>
      <c r="D145" s="78">
        <v>17381.54</v>
      </c>
      <c r="E145" s="78">
        <f t="shared" si="18"/>
        <v>17381.54</v>
      </c>
      <c r="F145" s="78">
        <f t="shared" si="19"/>
        <v>19849.718679999998</v>
      </c>
      <c r="G145" s="97" t="s">
        <v>638</v>
      </c>
    </row>
    <row r="146" spans="1:8">
      <c r="A146" s="94">
        <v>8</v>
      </c>
      <c r="B146" s="114" t="s">
        <v>998</v>
      </c>
      <c r="C146" s="115">
        <v>1</v>
      </c>
      <c r="D146" s="78">
        <v>142313.75349</v>
      </c>
      <c r="E146" s="78">
        <f t="shared" si="18"/>
        <v>142313.75349</v>
      </c>
      <c r="F146" s="78">
        <f t="shared" si="19"/>
        <v>162522.30648557999</v>
      </c>
      <c r="G146" s="97" t="s">
        <v>737</v>
      </c>
    </row>
    <row r="147" spans="1:8">
      <c r="A147" s="94">
        <v>9</v>
      </c>
      <c r="B147" s="114" t="s">
        <v>1000</v>
      </c>
      <c r="C147" s="115">
        <v>1</v>
      </c>
      <c r="D147" s="78">
        <v>202610.9</v>
      </c>
      <c r="E147" s="78">
        <f t="shared" si="18"/>
        <v>202610.9</v>
      </c>
      <c r="F147" s="78">
        <f t="shared" si="19"/>
        <v>231381.64779999998</v>
      </c>
      <c r="G147" s="97" t="s">
        <v>999</v>
      </c>
    </row>
    <row r="148" spans="1:8" ht="15">
      <c r="A148" s="93"/>
      <c r="B148" s="80" t="s">
        <v>663</v>
      </c>
      <c r="C148" s="81"/>
      <c r="D148" s="82" t="s">
        <v>228</v>
      </c>
      <c r="E148" s="83">
        <f>SUM(E149:E159)</f>
        <v>509858.90425999998</v>
      </c>
      <c r="F148" s="83">
        <f>SUM(F149:F159)</f>
        <v>582258.86866491986</v>
      </c>
      <c r="G148" s="96"/>
      <c r="H148" s="99" t="s">
        <v>545</v>
      </c>
    </row>
    <row r="149" spans="1:8">
      <c r="A149" s="94">
        <v>1</v>
      </c>
      <c r="B149" s="114" t="s">
        <v>597</v>
      </c>
      <c r="C149" s="115">
        <v>1</v>
      </c>
      <c r="D149" s="78">
        <v>162880.63</v>
      </c>
      <c r="E149" s="78">
        <f t="shared" ref="E149:E159" si="20">(C149*D149)</f>
        <v>162880.63</v>
      </c>
      <c r="F149" s="78">
        <f t="shared" ref="F149:F159" si="21">(E149*1.142)</f>
        <v>186009.67945999998</v>
      </c>
      <c r="G149" s="97" t="s">
        <v>598</v>
      </c>
    </row>
    <row r="150" spans="1:8">
      <c r="A150" s="94">
        <v>2</v>
      </c>
      <c r="B150" s="114" t="s">
        <v>601</v>
      </c>
      <c r="C150" s="115">
        <v>1</v>
      </c>
      <c r="D150" s="78">
        <v>5592.8149999999996</v>
      </c>
      <c r="E150" s="78">
        <f t="shared" si="20"/>
        <v>5592.8149999999996</v>
      </c>
      <c r="F150" s="78">
        <f t="shared" si="21"/>
        <v>6386.9947299999994</v>
      </c>
      <c r="G150" s="97" t="s">
        <v>666</v>
      </c>
    </row>
    <row r="151" spans="1:8">
      <c r="A151" s="94">
        <v>3</v>
      </c>
      <c r="B151" s="114" t="s">
        <v>602</v>
      </c>
      <c r="C151" s="115">
        <v>1</v>
      </c>
      <c r="D151" s="78">
        <v>21692.52</v>
      </c>
      <c r="E151" s="78">
        <f t="shared" si="20"/>
        <v>21692.52</v>
      </c>
      <c r="F151" s="78">
        <f t="shared" si="21"/>
        <v>24772.857839999997</v>
      </c>
      <c r="G151" s="97" t="s">
        <v>603</v>
      </c>
    </row>
    <row r="152" spans="1:8">
      <c r="A152" s="94">
        <v>4</v>
      </c>
      <c r="B152" s="114" t="s">
        <v>588</v>
      </c>
      <c r="C152" s="115">
        <v>1</v>
      </c>
      <c r="D152" s="78">
        <v>44128.27</v>
      </c>
      <c r="E152" s="78">
        <f t="shared" si="20"/>
        <v>44128.27</v>
      </c>
      <c r="F152" s="78">
        <f t="shared" si="21"/>
        <v>50394.484339999995</v>
      </c>
      <c r="G152" s="97" t="s">
        <v>589</v>
      </c>
    </row>
    <row r="153" spans="1:8">
      <c r="A153" s="94">
        <v>5</v>
      </c>
      <c r="B153" s="114" t="s">
        <v>586</v>
      </c>
      <c r="C153" s="115">
        <v>1</v>
      </c>
      <c r="D153" s="78">
        <v>1950.16</v>
      </c>
      <c r="E153" s="78">
        <f t="shared" si="20"/>
        <v>1950.16</v>
      </c>
      <c r="F153" s="78">
        <f t="shared" si="21"/>
        <v>2227.0827199999999</v>
      </c>
      <c r="G153" s="97" t="s">
        <v>587</v>
      </c>
    </row>
    <row r="154" spans="1:8">
      <c r="A154" s="94">
        <v>6</v>
      </c>
      <c r="B154" s="114" t="s">
        <v>582</v>
      </c>
      <c r="C154" s="115">
        <v>1</v>
      </c>
      <c r="D154" s="78">
        <v>4285.4399999999996</v>
      </c>
      <c r="E154" s="78">
        <f t="shared" si="20"/>
        <v>4285.4399999999996</v>
      </c>
      <c r="F154" s="78">
        <f t="shared" si="21"/>
        <v>4893.9724799999995</v>
      </c>
      <c r="G154" s="97" t="s">
        <v>583</v>
      </c>
    </row>
    <row r="155" spans="1:8">
      <c r="A155" s="94">
        <v>7</v>
      </c>
      <c r="B155" s="114" t="s">
        <v>604</v>
      </c>
      <c r="C155" s="115">
        <v>1</v>
      </c>
      <c r="D155" s="78">
        <v>14561.82</v>
      </c>
      <c r="E155" s="78">
        <f t="shared" si="20"/>
        <v>14561.82</v>
      </c>
      <c r="F155" s="78">
        <f t="shared" si="21"/>
        <v>16629.598439999998</v>
      </c>
      <c r="G155" s="97" t="s">
        <v>605</v>
      </c>
    </row>
    <row r="156" spans="1:8">
      <c r="A156" s="94">
        <v>8</v>
      </c>
      <c r="B156" s="114" t="s">
        <v>1029</v>
      </c>
      <c r="C156" s="115">
        <v>1</v>
      </c>
      <c r="D156" s="78">
        <v>123030.08949</v>
      </c>
      <c r="E156" s="78">
        <f t="shared" si="20"/>
        <v>123030.08949</v>
      </c>
      <c r="F156" s="78">
        <f t="shared" si="21"/>
        <v>140500.36219757999</v>
      </c>
      <c r="G156" s="97" t="s">
        <v>1030</v>
      </c>
    </row>
    <row r="157" spans="1:8">
      <c r="A157" s="94">
        <v>9</v>
      </c>
      <c r="B157" s="114" t="s">
        <v>1034</v>
      </c>
      <c r="C157" s="115">
        <v>1</v>
      </c>
      <c r="D157" s="78">
        <v>104837.07</v>
      </c>
      <c r="E157" s="78">
        <f t="shared" si="20"/>
        <v>104837.07</v>
      </c>
      <c r="F157" s="78">
        <f t="shared" si="21"/>
        <v>119723.93394</v>
      </c>
      <c r="G157" s="97" t="s">
        <v>695</v>
      </c>
    </row>
    <row r="158" spans="1:8">
      <c r="A158" s="94">
        <v>10</v>
      </c>
      <c r="B158" s="114" t="s">
        <v>1033</v>
      </c>
      <c r="C158" s="115">
        <v>1</v>
      </c>
      <c r="D158" s="78">
        <v>10032.41877</v>
      </c>
      <c r="E158" s="78">
        <f t="shared" si="20"/>
        <v>10032.41877</v>
      </c>
      <c r="F158" s="78">
        <f t="shared" si="21"/>
        <v>11457.022235339999</v>
      </c>
      <c r="G158" s="97" t="s">
        <v>1031</v>
      </c>
    </row>
    <row r="159" spans="1:8">
      <c r="A159" s="94">
        <v>11</v>
      </c>
      <c r="B159" s="116" t="s">
        <v>1032</v>
      </c>
      <c r="C159" s="117">
        <v>1</v>
      </c>
      <c r="D159" s="87">
        <v>16867.670999999998</v>
      </c>
      <c r="E159" s="87">
        <f t="shared" si="20"/>
        <v>16867.670999999998</v>
      </c>
      <c r="F159" s="87">
        <f t="shared" si="21"/>
        <v>19262.880281999998</v>
      </c>
      <c r="G159" s="98" t="s">
        <v>738</v>
      </c>
    </row>
    <row r="160" spans="1:8" ht="15">
      <c r="A160" s="93"/>
      <c r="B160" s="80" t="s">
        <v>664</v>
      </c>
      <c r="C160" s="81"/>
      <c r="D160" s="82" t="s">
        <v>228</v>
      </c>
      <c r="E160" s="83">
        <f>SUM(E161:E167)</f>
        <v>233062.44</v>
      </c>
      <c r="F160" s="83">
        <f>SUM(F161:F167)</f>
        <v>266157.30648000003</v>
      </c>
      <c r="G160" s="96"/>
      <c r="H160" s="99" t="s">
        <v>545</v>
      </c>
    </row>
    <row r="161" spans="1:8">
      <c r="A161" s="94">
        <v>1</v>
      </c>
      <c r="B161" s="114" t="s">
        <v>597</v>
      </c>
      <c r="C161" s="115">
        <v>1</v>
      </c>
      <c r="D161" s="78">
        <v>162880.63</v>
      </c>
      <c r="E161" s="78">
        <f t="shared" ref="E161:E167" si="22">(C161*D161)</f>
        <v>162880.63</v>
      </c>
      <c r="F161" s="78">
        <f t="shared" ref="F161:F167" si="23">(E161*1.142)</f>
        <v>186009.67945999998</v>
      </c>
      <c r="G161" s="97" t="s">
        <v>598</v>
      </c>
    </row>
    <row r="162" spans="1:8">
      <c r="A162" s="94">
        <v>2</v>
      </c>
      <c r="B162" s="114" t="s">
        <v>671</v>
      </c>
      <c r="C162" s="115">
        <v>1</v>
      </c>
      <c r="D162" s="78">
        <v>38388.86</v>
      </c>
      <c r="E162" s="78">
        <f t="shared" si="22"/>
        <v>38388.86</v>
      </c>
      <c r="F162" s="78">
        <f t="shared" si="23"/>
        <v>43840.078119999998</v>
      </c>
      <c r="G162" s="97" t="s">
        <v>672</v>
      </c>
    </row>
    <row r="163" spans="1:8">
      <c r="A163" s="94">
        <v>3</v>
      </c>
      <c r="B163" s="114" t="s">
        <v>665</v>
      </c>
      <c r="C163" s="115">
        <v>1</v>
      </c>
      <c r="D163" s="78">
        <v>5592.82</v>
      </c>
      <c r="E163" s="78">
        <f t="shared" si="22"/>
        <v>5592.82</v>
      </c>
      <c r="F163" s="78">
        <f t="shared" si="23"/>
        <v>6387.0004399999989</v>
      </c>
      <c r="G163" s="97" t="s">
        <v>666</v>
      </c>
    </row>
    <row r="164" spans="1:8">
      <c r="A164" s="94">
        <v>4</v>
      </c>
      <c r="B164" s="114" t="s">
        <v>586</v>
      </c>
      <c r="C164" s="115">
        <v>1</v>
      </c>
      <c r="D164" s="78">
        <v>1950.16</v>
      </c>
      <c r="E164" s="78">
        <f t="shared" si="22"/>
        <v>1950.16</v>
      </c>
      <c r="F164" s="78">
        <f t="shared" si="23"/>
        <v>2227.0827199999999</v>
      </c>
      <c r="G164" s="97" t="s">
        <v>587</v>
      </c>
    </row>
    <row r="165" spans="1:8">
      <c r="A165" s="94">
        <v>5</v>
      </c>
      <c r="B165" s="114" t="s">
        <v>582</v>
      </c>
      <c r="C165" s="115">
        <v>1</v>
      </c>
      <c r="D165" s="78">
        <v>4285.4399999999996</v>
      </c>
      <c r="E165" s="78">
        <f t="shared" si="22"/>
        <v>4285.4399999999996</v>
      </c>
      <c r="F165" s="78">
        <f t="shared" si="23"/>
        <v>4893.9724799999995</v>
      </c>
      <c r="G165" s="97" t="s">
        <v>583</v>
      </c>
    </row>
    <row r="166" spans="1:8">
      <c r="A166" s="94">
        <v>6</v>
      </c>
      <c r="B166" s="114" t="s">
        <v>673</v>
      </c>
      <c r="C166" s="115">
        <v>1</v>
      </c>
      <c r="D166" s="78">
        <v>18166.830000000002</v>
      </c>
      <c r="E166" s="78">
        <f t="shared" si="22"/>
        <v>18166.830000000002</v>
      </c>
      <c r="F166" s="78">
        <f t="shared" si="23"/>
        <v>20746.51986</v>
      </c>
      <c r="G166" s="97" t="s">
        <v>674</v>
      </c>
    </row>
    <row r="167" spans="1:8">
      <c r="A167" s="95">
        <v>7</v>
      </c>
      <c r="B167" s="116" t="s">
        <v>612</v>
      </c>
      <c r="C167" s="117">
        <v>1</v>
      </c>
      <c r="D167" s="87">
        <v>1797.7</v>
      </c>
      <c r="E167" s="87">
        <f t="shared" si="22"/>
        <v>1797.7</v>
      </c>
      <c r="F167" s="87">
        <f t="shared" si="23"/>
        <v>2052.9733999999999</v>
      </c>
      <c r="G167" s="98" t="s">
        <v>613</v>
      </c>
    </row>
    <row r="168" spans="1:8" ht="15">
      <c r="A168" s="93"/>
      <c r="B168" s="80" t="s">
        <v>696</v>
      </c>
      <c r="C168" s="81"/>
      <c r="D168" s="82" t="s">
        <v>228</v>
      </c>
      <c r="E168" s="83">
        <f>SUM(E169:E178)</f>
        <v>247350.69215000002</v>
      </c>
      <c r="F168" s="83">
        <f>SUM(F169:F178)</f>
        <v>282474.49043529999</v>
      </c>
      <c r="G168" s="96"/>
      <c r="H168" s="99" t="s">
        <v>545</v>
      </c>
    </row>
    <row r="169" spans="1:8">
      <c r="A169" s="94">
        <v>1</v>
      </c>
      <c r="B169" s="114" t="s">
        <v>982</v>
      </c>
      <c r="C169" s="115">
        <v>1</v>
      </c>
      <c r="D169" s="78">
        <v>144554.45005000001</v>
      </c>
      <c r="E169" s="78">
        <f t="shared" ref="E169:E178" si="24">(C169*D169)</f>
        <v>144554.45005000001</v>
      </c>
      <c r="F169" s="78">
        <f t="shared" ref="F169:F178" si="25">(E169*1.142)</f>
        <v>165081.18195709999</v>
      </c>
      <c r="G169" s="97" t="s">
        <v>983</v>
      </c>
    </row>
    <row r="170" spans="1:8">
      <c r="A170" s="94">
        <v>2</v>
      </c>
      <c r="B170" s="114" t="s">
        <v>580</v>
      </c>
      <c r="C170" s="115">
        <v>1</v>
      </c>
      <c r="D170" s="78">
        <v>395.48</v>
      </c>
      <c r="E170" s="78">
        <f t="shared" si="24"/>
        <v>395.48</v>
      </c>
      <c r="F170" s="78">
        <f t="shared" si="25"/>
        <v>451.63815999999997</v>
      </c>
      <c r="G170" s="97" t="s">
        <v>581</v>
      </c>
    </row>
    <row r="171" spans="1:8">
      <c r="A171" s="94">
        <v>3</v>
      </c>
      <c r="B171" s="114" t="s">
        <v>582</v>
      </c>
      <c r="C171" s="115">
        <v>1</v>
      </c>
      <c r="D171" s="78">
        <v>4285.4399999999996</v>
      </c>
      <c r="E171" s="78">
        <f t="shared" si="24"/>
        <v>4285.4399999999996</v>
      </c>
      <c r="F171" s="78">
        <f t="shared" si="25"/>
        <v>4893.9724799999995</v>
      </c>
      <c r="G171" s="97" t="s">
        <v>583</v>
      </c>
    </row>
    <row r="172" spans="1:8">
      <c r="A172" s="94">
        <v>4</v>
      </c>
      <c r="B172" s="114" t="s">
        <v>584</v>
      </c>
      <c r="C172" s="115">
        <v>1</v>
      </c>
      <c r="D172" s="78">
        <v>1080.74</v>
      </c>
      <c r="E172" s="78">
        <f t="shared" si="24"/>
        <v>1080.74</v>
      </c>
      <c r="F172" s="78">
        <f t="shared" si="25"/>
        <v>1234.20508</v>
      </c>
      <c r="G172" s="97" t="s">
        <v>585</v>
      </c>
    </row>
    <row r="173" spans="1:8">
      <c r="A173" s="94">
        <v>5</v>
      </c>
      <c r="B173" s="114" t="s">
        <v>988</v>
      </c>
      <c r="C173" s="115">
        <v>1</v>
      </c>
      <c r="D173" s="78">
        <v>30329.377100000002</v>
      </c>
      <c r="E173" s="78">
        <f t="shared" si="24"/>
        <v>30329.377100000002</v>
      </c>
      <c r="F173" s="78">
        <f t="shared" si="25"/>
        <v>34636.148648199996</v>
      </c>
      <c r="G173" s="97" t="s">
        <v>989</v>
      </c>
    </row>
    <row r="174" spans="1:8">
      <c r="A174" s="94">
        <v>6</v>
      </c>
      <c r="B174" s="114" t="s">
        <v>586</v>
      </c>
      <c r="C174" s="115">
        <v>1</v>
      </c>
      <c r="D174" s="78">
        <v>1950.16</v>
      </c>
      <c r="E174" s="78">
        <f t="shared" si="24"/>
        <v>1950.16</v>
      </c>
      <c r="F174" s="78">
        <f t="shared" si="25"/>
        <v>2227.0827199999999</v>
      </c>
      <c r="G174" s="97" t="s">
        <v>587</v>
      </c>
    </row>
    <row r="175" spans="1:8">
      <c r="A175" s="94">
        <v>7</v>
      </c>
      <c r="B175" s="114" t="s">
        <v>588</v>
      </c>
      <c r="C175" s="115">
        <v>1</v>
      </c>
      <c r="D175" s="78">
        <v>44128.27</v>
      </c>
      <c r="E175" s="78">
        <f t="shared" si="24"/>
        <v>44128.27</v>
      </c>
      <c r="F175" s="78">
        <f t="shared" si="25"/>
        <v>50394.484339999995</v>
      </c>
      <c r="G175" s="97" t="s">
        <v>589</v>
      </c>
    </row>
    <row r="176" spans="1:8">
      <c r="A176" s="94">
        <v>8</v>
      </c>
      <c r="B176" s="114" t="s">
        <v>590</v>
      </c>
      <c r="C176" s="115">
        <v>1</v>
      </c>
      <c r="D176" s="78">
        <v>1926.91</v>
      </c>
      <c r="E176" s="78">
        <f t="shared" si="24"/>
        <v>1926.91</v>
      </c>
      <c r="F176" s="78">
        <f t="shared" si="25"/>
        <v>2200.5312199999998</v>
      </c>
      <c r="G176" s="97" t="s">
        <v>591</v>
      </c>
    </row>
    <row r="177" spans="1:7">
      <c r="A177" s="94">
        <v>9</v>
      </c>
      <c r="B177" s="114" t="s">
        <v>984</v>
      </c>
      <c r="C177" s="115">
        <v>1</v>
      </c>
      <c r="D177" s="78">
        <v>10477.849</v>
      </c>
      <c r="E177" s="78">
        <f t="shared" si="24"/>
        <v>10477.849</v>
      </c>
      <c r="F177" s="78">
        <f t="shared" si="25"/>
        <v>11965.703557999999</v>
      </c>
      <c r="G177" s="97" t="s">
        <v>985</v>
      </c>
    </row>
    <row r="178" spans="1:7">
      <c r="A178" s="95">
        <v>10</v>
      </c>
      <c r="B178" s="116" t="s">
        <v>986</v>
      </c>
      <c r="C178" s="117">
        <v>1</v>
      </c>
      <c r="D178" s="87">
        <v>8222.0159999999996</v>
      </c>
      <c r="E178" s="87">
        <f t="shared" si="24"/>
        <v>8222.0159999999996</v>
      </c>
      <c r="F178" s="87">
        <f t="shared" si="25"/>
        <v>9389.5422719999988</v>
      </c>
      <c r="G178" s="98" t="s">
        <v>987</v>
      </c>
    </row>
  </sheetData>
  <autoFilter ref="A9:I178"/>
  <hyperlinks>
    <hyperlink ref="H36" location="A10" display="A10"/>
    <hyperlink ref="H53" location="A10" display="A10"/>
    <hyperlink ref="H59" location="A10" display="A10"/>
    <hyperlink ref="H63" location="A10" display="A10"/>
    <hyperlink ref="H81" location="A10" display="A10"/>
    <hyperlink ref="H97" location="A10" display="A10"/>
    <hyperlink ref="H107" location="A10" display="A10"/>
    <hyperlink ref="H114" location="A10" display="A10"/>
    <hyperlink ref="H123" location="A10" display="A10"/>
    <hyperlink ref="H138" location="A10" display="A10"/>
    <hyperlink ref="H148" location="A10" display="A10"/>
    <hyperlink ref="H160" location="A10" display="A10"/>
    <hyperlink ref="H168" location="A10" display="A10"/>
    <hyperlink ref="B12" location="'SCQF344-FLI'!B11" display="'SCQF344-FLI'!B11"/>
    <hyperlink ref="B13" location="'SCQF344-FLI'!B62" display="'SCQF344-FLI'!B62"/>
    <hyperlink ref="B14" location="'SCQF344-FLI'!B401" display="'SCQF344-FLI'!B401"/>
    <hyperlink ref="B15" location="'SCQF344-FLI'!B422" display="'SCQF344-FLI'!B422"/>
    <hyperlink ref="B16" location="'SCQF344-FLI'!B453" display="'SCQF344-FLI'!B453"/>
    <hyperlink ref="B17" location="'SCQF344-FLI'!B474" display="'SCQF344-FLI'!B474"/>
    <hyperlink ref="B18" location="'SCQF344-FLI'!B486" display="'SCQF344-FLI'!B486"/>
    <hyperlink ref="B19" location="'SCQF344-FLI'!B545" display="'SCQF344-FLI'!B545"/>
    <hyperlink ref="B20" location="'SCQF344-FLI'!B619" display="'SCQF344-FLI'!B619"/>
    <hyperlink ref="B21" location="'SCQF344-FLI'!B1453" display="'SCQF344-FLI'!B1453"/>
    <hyperlink ref="B22" location="B57" display="B57"/>
    <hyperlink ref="B23" location="B68" display="B68"/>
    <hyperlink ref="B24" location="B96" display="B96"/>
    <hyperlink ref="B25" location="B108" display="B108"/>
    <hyperlink ref="B26" location="B116" display="B116"/>
    <hyperlink ref="B27" location="B125" display="B125"/>
    <hyperlink ref="B28" location="B141" display="B141"/>
    <hyperlink ref="B29" location="B153" display="B153"/>
    <hyperlink ref="B30" location="B165" display="B165"/>
    <hyperlink ref="B31" location="B173" display="B173"/>
    <hyperlink ref="B32" location="B36" display="B36"/>
    <hyperlink ref="B33" location="B47" display="B47"/>
    <hyperlink ref="B34" location="B53" display="B53"/>
    <hyperlink ref="G8" location="'SummaryReport'!A11" display="'SummaryReport'!A11"/>
  </hyperlinks>
  <pageMargins left="0.7" right="0.7" top="0.75" bottom="0.75" header="0.3" footer="0.3"/>
  <pageSetup paperSize="9" fitToHeight="100" orientation="landscape" horizontalDpi="200" verticalDpi="200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SummaryReport</vt:lpstr>
      <vt:lpstr>ScopeOfSupply-SCQF344</vt:lpstr>
      <vt:lpstr>SYRE014</vt:lpstr>
      <vt:lpstr>SYRE013</vt:lpstr>
      <vt:lpstr>SYRE012</vt:lpstr>
      <vt:lpstr>SYRD130</vt:lpstr>
      <vt:lpstr>SYRD129</vt:lpstr>
      <vt:lpstr>SYQF346</vt:lpstr>
      <vt:lpstr>SYQF345</vt:lpstr>
      <vt:lpstr>SYQF344</vt:lpstr>
      <vt:lpstr>SCQF344-FLI</vt:lpstr>
      <vt:lpstr>'SCQF344-FLI'!Print_Titles</vt:lpstr>
      <vt:lpstr>SYQF344!Print_Titles</vt:lpstr>
      <vt:lpstr>SYQF345!Print_Titles</vt:lpstr>
      <vt:lpstr>SYQF346!Print_Titles</vt:lpstr>
      <vt:lpstr>SYRD129!Print_Titles</vt:lpstr>
      <vt:lpstr>SYRD130!Print_Titles</vt:lpstr>
      <vt:lpstr>SYRE012!Print_Titles</vt:lpstr>
      <vt:lpstr>SYRE013!Print_Titles</vt:lpstr>
      <vt:lpstr>SYRE014!Print_Titles</vt:lpstr>
    </vt:vector>
  </TitlesOfParts>
  <Company>Larsen &amp; Toubro - E&amp;A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Gupta</dc:creator>
  <cp:lastModifiedBy>JAGADEESH.KANDHASWAMY</cp:lastModifiedBy>
  <cp:lastPrinted>2013-08-23T06:24:10Z</cp:lastPrinted>
  <dcterms:created xsi:type="dcterms:W3CDTF">2013-01-23T10:16:57Z</dcterms:created>
  <dcterms:modified xsi:type="dcterms:W3CDTF">2019-08-19T04:24:04Z</dcterms:modified>
</cp:coreProperties>
</file>