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8" i="1"/>
  <c r="P29"/>
  <c r="G35"/>
  <c r="G28"/>
  <c r="G29"/>
  <c r="G30"/>
  <c r="G31"/>
  <c r="G32"/>
  <c r="G33"/>
  <c r="G34"/>
  <c r="G27"/>
  <c r="Q31"/>
  <c r="P32" s="1"/>
  <c r="P28"/>
  <c r="O28"/>
  <c r="Q27"/>
  <c r="I33"/>
  <c r="I31"/>
  <c r="I29"/>
  <c r="I27"/>
  <c r="Q32" l="1"/>
  <c r="Q34" s="1"/>
</calcChain>
</file>

<file path=xl/sharedStrings.xml><?xml version="1.0" encoding="utf-8"?>
<sst xmlns="http://schemas.openxmlformats.org/spreadsheetml/2006/main" count="216" uniqueCount="65">
  <si>
    <t>Tp</t>
  </si>
  <si>
    <t>Start date</t>
  </si>
  <si>
    <t>Generator</t>
  </si>
  <si>
    <t>Maturity</t>
  </si>
  <si>
    <t>ds.factor</t>
  </si>
  <si>
    <t>ds.rate</t>
  </si>
  <si>
    <t>Market quote</t>
  </si>
  <si>
    <t>Curve spread</t>
  </si>
  <si>
    <t>Selected</t>
  </si>
  <si>
    <t>Dg</t>
  </si>
  <si>
    <t>CAD DEPOSIT</t>
  </si>
  <si>
    <t>3M</t>
  </si>
  <si>
    <t>Y</t>
  </si>
  <si>
    <t>Sf</t>
  </si>
  <si>
    <t>ME CDOR 3M</t>
  </si>
  <si>
    <t>Sw</t>
  </si>
  <si>
    <t>CAD CDOR S 3M CMP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</si>
  <si>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</si>
  <si>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</si>
  <si>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</si>
  <si>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</si>
  <si>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</si>
  <si>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</si>
  <si>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</si>
  <si>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</si>
  <si>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</si>
  <si>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</si>
  <si>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</si>
  <si>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</si>
  <si>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</si>
  <si>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</si>
  <si>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Number</t>
  </si>
  <si>
    <t>Date</t>
  </si>
  <si>
    <t>Value</t>
  </si>
  <si>
    <t>2yr solve from MX</t>
  </si>
  <si>
    <t>fwd rate</t>
  </si>
  <si>
    <t>df at start</t>
  </si>
  <si>
    <t>df at end</t>
  </si>
  <si>
    <t>FIXED CALC</t>
  </si>
  <si>
    <t>FLOAT CALC</t>
  </si>
  <si>
    <t>df (corra)</t>
  </si>
  <si>
    <t>Dp</t>
  </si>
  <si>
    <t>OIS</t>
  </si>
  <si>
    <t>O/N</t>
  </si>
  <si>
    <t>1W</t>
  </si>
  <si>
    <t>1M</t>
  </si>
  <si>
    <t>2M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</si>
  <si>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</si>
  <si>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</si>
  <si>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</si>
  <si>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</si>
  <si>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</si>
  <si>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</si>
  <si>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</si>
  <si>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</si>
  <si>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</si>
  <si>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\CAD CORRA S 6M</t>
  </si>
  <si>
    <t>18M</t>
  </si>
  <si>
    <t>CAD CORRA S 6M</t>
  </si>
  <si>
    <t>u</t>
  </si>
  <si>
    <t>INTERP FROM BELOW</t>
  </si>
  <si>
    <t>est END date</t>
  </si>
  <si>
    <t>roll date START</t>
  </si>
  <si>
    <t>ROLL end</t>
  </si>
  <si>
    <t>Est start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</si>
</sst>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43" fontId="0" fillId="0" borderId="0" xfId="1" applyFont="1"/>
    <xf numFmtId="0" fontId="2" fillId="0" borderId="0" xfId="0" applyFont="1"/>
    <xf numFmtId="43" fontId="0" fillId="0" borderId="1" xfId="1" applyFont="1" applyBorder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3"/>
  <sheetViews>
    <sheetView tabSelected="1" topLeftCell="A4" workbookViewId="0">
      <selection activeCell="Q28" sqref="Q28"/>
    </sheetView>
  </sheetViews>
  <sheetFormatPr defaultRowHeight="15"/>
  <cols>
    <col min="1" max="1" width="3.5703125" bestFit="1" customWidth="1"/>
    <col min="2" max="2" width="10.7109375" bestFit="1" customWidth="1"/>
    <col min="3" max="3" width="19.42578125" bestFit="1" customWidth="1"/>
    <col min="4" max="4" width="19.28515625" customWidth="1"/>
    <col min="5" max="5" width="12.7109375" bestFit="1" customWidth="1"/>
    <col min="6" max="6" width="20.28515625" bestFit="1" customWidth="1"/>
    <col min="7" max="7" width="12.7109375" bestFit="1" customWidth="1"/>
    <col min="8" max="9" width="10.7109375" bestFit="1" customWidth="1"/>
    <col min="10" max="10" width="14.28515625" bestFit="1" customWidth="1"/>
    <col min="11" max="11" width="14.42578125" bestFit="1" customWidth="1"/>
    <col min="12" max="12" width="12.5703125" bestFit="1" customWidth="1"/>
    <col min="13" max="13" width="10.7109375" bestFit="1" customWidth="1"/>
    <col min="14" max="14" width="12.28515625" bestFit="1" customWidth="1"/>
    <col min="16" max="16" width="13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</row>
    <row r="2" spans="1:12">
      <c r="A2" t="s">
        <v>9</v>
      </c>
      <c r="B2" s="1">
        <v>41600</v>
      </c>
      <c r="C2" t="s">
        <v>10</v>
      </c>
      <c r="D2" s="1">
        <v>41694</v>
      </c>
      <c r="E2" t="s">
        <v>11</v>
      </c>
      <c r="F2">
        <v>0.99671866507163398</v>
      </c>
      <c r="G2">
        <v>1.27623038779229</v>
      </c>
      <c r="J2">
        <v>1.27833</v>
      </c>
      <c r="K2">
        <v>0</v>
      </c>
      <c r="L2" t="s">
        <v>12</v>
      </c>
    </row>
    <row r="3" spans="1:12">
      <c r="A3" t="s">
        <v>13</v>
      </c>
      <c r="B3" s="1">
        <v>41624</v>
      </c>
      <c r="C3" t="s">
        <v>14</v>
      </c>
      <c r="D3" s="1">
        <v>41715</v>
      </c>
      <c r="E3" s="2">
        <v>41609</v>
      </c>
      <c r="F3">
        <v>0.99599534536081502</v>
      </c>
      <c r="G3">
        <v>1.2735944177874701</v>
      </c>
      <c r="J3">
        <v>98.725001095400003</v>
      </c>
      <c r="K3">
        <v>0</v>
      </c>
      <c r="L3" t="s">
        <v>12</v>
      </c>
    </row>
    <row r="4" spans="1:12">
      <c r="A4" t="s">
        <v>13</v>
      </c>
      <c r="B4" s="1">
        <v>41715</v>
      </c>
      <c r="C4" t="s">
        <v>14</v>
      </c>
      <c r="D4" s="1">
        <v>41806</v>
      </c>
      <c r="E4" s="2">
        <v>41699</v>
      </c>
      <c r="F4">
        <v>0.99280337304265598</v>
      </c>
      <c r="G4">
        <v>1.2797409569803999</v>
      </c>
      <c r="J4">
        <v>98.710000047999998</v>
      </c>
      <c r="K4">
        <v>0</v>
      </c>
      <c r="L4" t="s">
        <v>12</v>
      </c>
    </row>
    <row r="5" spans="1:12">
      <c r="A5" t="s">
        <v>13</v>
      </c>
      <c r="B5" s="1">
        <v>41806</v>
      </c>
      <c r="C5" t="s">
        <v>14</v>
      </c>
      <c r="D5" s="1">
        <v>41897</v>
      </c>
      <c r="E5" s="2">
        <v>41791</v>
      </c>
      <c r="F5">
        <v>0.98957367686401099</v>
      </c>
      <c r="G5">
        <v>1.28807615535854</v>
      </c>
      <c r="J5">
        <v>98.690000108000007</v>
      </c>
      <c r="K5">
        <v>0</v>
      </c>
      <c r="L5" t="s">
        <v>12</v>
      </c>
    </row>
    <row r="6" spans="1:12">
      <c r="A6" t="s">
        <v>13</v>
      </c>
      <c r="B6" s="1">
        <v>41897</v>
      </c>
      <c r="C6" t="s">
        <v>14</v>
      </c>
      <c r="D6" s="1">
        <v>41988</v>
      </c>
      <c r="E6" s="2">
        <v>41883</v>
      </c>
      <c r="F6">
        <v>0.98630737003537605</v>
      </c>
      <c r="G6">
        <v>1.29699538778451</v>
      </c>
      <c r="J6">
        <v>98.67</v>
      </c>
      <c r="K6">
        <v>0</v>
      </c>
      <c r="L6" t="s">
        <v>12</v>
      </c>
    </row>
    <row r="7" spans="1:12">
      <c r="A7" t="s">
        <v>15</v>
      </c>
      <c r="B7" s="1">
        <v>41600</v>
      </c>
      <c r="C7" t="s">
        <v>16</v>
      </c>
      <c r="D7" s="1">
        <v>42331</v>
      </c>
      <c r="E7" t="s">
        <v>17</v>
      </c>
      <c r="F7">
        <v>0.97235675125852405</v>
      </c>
      <c r="G7">
        <v>1.3997082822075</v>
      </c>
      <c r="J7">
        <v>1.4045000000000001</v>
      </c>
      <c r="K7">
        <v>0</v>
      </c>
      <c r="L7" t="s">
        <v>12</v>
      </c>
    </row>
    <row r="8" spans="1:12">
      <c r="A8" t="s">
        <v>15</v>
      </c>
      <c r="B8" s="1">
        <v>41600</v>
      </c>
      <c r="C8" t="s">
        <v>16</v>
      </c>
      <c r="D8" s="1">
        <v>42696</v>
      </c>
      <c r="E8" t="s">
        <v>18</v>
      </c>
      <c r="F8">
        <v>0.95270055007189203</v>
      </c>
      <c r="G8">
        <v>1.61368108156385</v>
      </c>
      <c r="J8">
        <v>1.6167499999999999</v>
      </c>
      <c r="K8">
        <v>0</v>
      </c>
      <c r="L8" t="s">
        <v>12</v>
      </c>
    </row>
    <row r="9" spans="1:12">
      <c r="A9" t="s">
        <v>15</v>
      </c>
      <c r="B9" s="1">
        <v>41600</v>
      </c>
      <c r="C9" t="s">
        <v>16</v>
      </c>
      <c r="D9" s="1">
        <v>43061</v>
      </c>
      <c r="E9" t="s">
        <v>19</v>
      </c>
      <c r="F9">
        <v>0.92774399308074396</v>
      </c>
      <c r="G9">
        <v>1.87370298629006</v>
      </c>
      <c r="J9">
        <v>1.872125</v>
      </c>
      <c r="K9">
        <v>0</v>
      </c>
      <c r="L9" t="s">
        <v>12</v>
      </c>
    </row>
    <row r="10" spans="1:12">
      <c r="A10" t="s">
        <v>15</v>
      </c>
      <c r="B10" s="1">
        <v>41600</v>
      </c>
      <c r="C10" t="s">
        <v>16</v>
      </c>
      <c r="D10" s="1">
        <v>43426</v>
      </c>
      <c r="E10" t="s">
        <v>20</v>
      </c>
      <c r="F10">
        <v>0.89950403135771595</v>
      </c>
      <c r="G10">
        <v>2.1170748355015498</v>
      </c>
      <c r="J10">
        <v>2.1087500000000001</v>
      </c>
      <c r="K10">
        <v>0</v>
      </c>
      <c r="L10" t="s">
        <v>12</v>
      </c>
    </row>
    <row r="11" spans="1:12">
      <c r="A11" t="s">
        <v>15</v>
      </c>
      <c r="B11" s="1">
        <v>41600</v>
      </c>
      <c r="C11" t="s">
        <v>16</v>
      </c>
      <c r="D11" s="1">
        <v>43791</v>
      </c>
      <c r="E11" t="s">
        <v>21</v>
      </c>
      <c r="F11">
        <v>0.86862014366017304</v>
      </c>
      <c r="G11">
        <v>2.3464180462207098</v>
      </c>
      <c r="J11">
        <v>2.32925</v>
      </c>
      <c r="K11">
        <v>0</v>
      </c>
      <c r="L11" t="s">
        <v>12</v>
      </c>
    </row>
    <row r="12" spans="1:12">
      <c r="A12" t="s">
        <v>15</v>
      </c>
      <c r="B12" s="1">
        <v>41600</v>
      </c>
      <c r="C12" t="s">
        <v>16</v>
      </c>
      <c r="D12" s="1">
        <v>44158</v>
      </c>
      <c r="E12" t="s">
        <v>22</v>
      </c>
      <c r="F12">
        <v>0.83570776943054703</v>
      </c>
      <c r="G12">
        <v>2.56093995555735</v>
      </c>
      <c r="J12">
        <v>2.5328750000000002</v>
      </c>
      <c r="K12">
        <v>0</v>
      </c>
      <c r="L12" t="s">
        <v>12</v>
      </c>
    </row>
    <row r="13" spans="1:12">
      <c r="A13" t="s">
        <v>15</v>
      </c>
      <c r="B13" s="1">
        <v>41600</v>
      </c>
      <c r="C13" t="s">
        <v>16</v>
      </c>
      <c r="D13" s="1">
        <v>44522</v>
      </c>
      <c r="E13" t="s">
        <v>23</v>
      </c>
      <c r="F13">
        <v>0.80196397196634495</v>
      </c>
      <c r="G13">
        <v>2.7567567461966802</v>
      </c>
      <c r="J13">
        <v>2.7163750000000002</v>
      </c>
      <c r="K13">
        <v>0</v>
      </c>
      <c r="L13" t="s">
        <v>12</v>
      </c>
    </row>
    <row r="14" spans="1:12">
      <c r="A14" t="s">
        <v>15</v>
      </c>
      <c r="B14" s="1">
        <v>41600</v>
      </c>
      <c r="C14" t="s">
        <v>16</v>
      </c>
      <c r="D14" s="1">
        <v>44887</v>
      </c>
      <c r="E14" t="s">
        <v>24</v>
      </c>
      <c r="F14">
        <v>0.76786851616206397</v>
      </c>
      <c r="G14">
        <v>2.9330671932749501</v>
      </c>
      <c r="J14">
        <v>2.8795000000000002</v>
      </c>
      <c r="K14">
        <v>0</v>
      </c>
      <c r="L14" t="s">
        <v>12</v>
      </c>
    </row>
    <row r="15" spans="1:12">
      <c r="A15" t="s">
        <v>15</v>
      </c>
      <c r="B15" s="1">
        <v>41600</v>
      </c>
      <c r="C15" t="s">
        <v>16</v>
      </c>
      <c r="D15" s="1">
        <v>45252</v>
      </c>
      <c r="E15" t="s">
        <v>25</v>
      </c>
      <c r="F15">
        <v>0.73372140356568805</v>
      </c>
      <c r="G15">
        <v>3.0945631648832399</v>
      </c>
      <c r="J15">
        <v>3.0266250000000001</v>
      </c>
      <c r="K15">
        <v>0</v>
      </c>
      <c r="L15" t="s">
        <v>12</v>
      </c>
    </row>
    <row r="16" spans="1:12">
      <c r="A16" t="s">
        <v>15</v>
      </c>
      <c r="B16" s="1">
        <v>41600</v>
      </c>
      <c r="C16" t="s">
        <v>16</v>
      </c>
      <c r="D16" s="1">
        <v>45985</v>
      </c>
      <c r="E16" t="s">
        <v>26</v>
      </c>
      <c r="F16">
        <v>0.66807730880331195</v>
      </c>
      <c r="G16">
        <v>3.3574288220330399</v>
      </c>
      <c r="J16">
        <v>3.2614999999999998</v>
      </c>
      <c r="K16">
        <v>0</v>
      </c>
      <c r="L16" t="s">
        <v>12</v>
      </c>
    </row>
    <row r="17" spans="1:17">
      <c r="A17" t="s">
        <v>15</v>
      </c>
      <c r="B17" s="1">
        <v>41600</v>
      </c>
      <c r="C17" t="s">
        <v>16</v>
      </c>
      <c r="D17" s="1">
        <v>47079</v>
      </c>
      <c r="E17" t="s">
        <v>27</v>
      </c>
      <c r="F17">
        <v>0.57868668027127002</v>
      </c>
      <c r="G17">
        <v>3.6439649911774201</v>
      </c>
      <c r="J17">
        <v>3.5096250000000002</v>
      </c>
      <c r="K17">
        <v>0</v>
      </c>
      <c r="L17" t="s">
        <v>12</v>
      </c>
    </row>
    <row r="18" spans="1:17">
      <c r="A18" t="s">
        <v>15</v>
      </c>
      <c r="B18" s="1">
        <v>41600</v>
      </c>
      <c r="C18" t="s">
        <v>16</v>
      </c>
      <c r="D18" s="1">
        <v>48905</v>
      </c>
      <c r="E18" t="s">
        <v>28</v>
      </c>
      <c r="F18">
        <v>0.467908298608321</v>
      </c>
      <c r="G18">
        <v>3.79481553831747</v>
      </c>
      <c r="J18">
        <v>3.6513749999999998</v>
      </c>
      <c r="K18">
        <v>0</v>
      </c>
      <c r="L18" t="s">
        <v>12</v>
      </c>
    </row>
    <row r="19" spans="1:17">
      <c r="A19" t="s">
        <v>15</v>
      </c>
      <c r="B19" s="1">
        <v>41600</v>
      </c>
      <c r="C19" t="s">
        <v>16</v>
      </c>
      <c r="D19" s="1">
        <v>50731</v>
      </c>
      <c r="E19" t="s">
        <v>29</v>
      </c>
      <c r="F19">
        <v>0.39223599377798302</v>
      </c>
      <c r="G19">
        <v>3.7411064759406099</v>
      </c>
      <c r="J19">
        <v>3.6391249999999999</v>
      </c>
      <c r="K19">
        <v>0</v>
      </c>
      <c r="L19" t="s">
        <v>12</v>
      </c>
    </row>
    <row r="20" spans="1:17">
      <c r="A20" t="s">
        <v>15</v>
      </c>
      <c r="B20" s="1">
        <v>41600</v>
      </c>
      <c r="C20" t="s">
        <v>16</v>
      </c>
      <c r="D20" s="1">
        <v>52558</v>
      </c>
      <c r="E20" t="s">
        <v>30</v>
      </c>
      <c r="F20">
        <v>0.333375657702218</v>
      </c>
      <c r="G20">
        <v>3.6589445439129298</v>
      </c>
      <c r="J20">
        <v>3.602125</v>
      </c>
      <c r="K20">
        <v>0</v>
      </c>
      <c r="L20" t="s">
        <v>12</v>
      </c>
    </row>
    <row r="23" spans="1:17">
      <c r="C23" t="s">
        <v>34</v>
      </c>
    </row>
    <row r="25" spans="1:17">
      <c r="D25" s="1">
        <v>41600</v>
      </c>
      <c r="F25" s="4" t="s">
        <v>60</v>
      </c>
      <c r="I25" s="4" t="s">
        <v>38</v>
      </c>
      <c r="K25" s="4" t="s">
        <v>39</v>
      </c>
      <c r="L25" s="6">
        <v>41781</v>
      </c>
    </row>
    <row r="26" spans="1:17">
      <c r="C26" t="s">
        <v>31</v>
      </c>
      <c r="D26" t="s">
        <v>32</v>
      </c>
      <c r="E26" t="s">
        <v>33</v>
      </c>
      <c r="F26" t="s">
        <v>40</v>
      </c>
      <c r="K26" t="s">
        <v>62</v>
      </c>
      <c r="L26" t="s">
        <v>63</v>
      </c>
      <c r="M26" t="s">
        <v>64</v>
      </c>
      <c r="N26" t="s">
        <v>61</v>
      </c>
      <c r="O26" t="s">
        <v>36</v>
      </c>
      <c r="P26" t="s">
        <v>37</v>
      </c>
      <c r="Q26" t="s">
        <v>35</v>
      </c>
    </row>
    <row r="27" spans="1:17">
      <c r="C27">
        <v>1</v>
      </c>
      <c r="D27" s="1">
        <v>41781</v>
      </c>
      <c r="E27">
        <v>6964.7808219177596</v>
      </c>
      <c r="F27">
        <v>0.99506294956748198</v>
      </c>
      <c r="G27">
        <f>E27*F27</f>
        <v>6930.3953477485175</v>
      </c>
      <c r="I27">
        <f>1000000*$J$7/100*(D27-$D$25)/365</f>
        <v>6964.7808219178078</v>
      </c>
      <c r="K27" s="1">
        <v>41600</v>
      </c>
      <c r="L27" s="1">
        <v>41694</v>
      </c>
      <c r="M27" s="1">
        <v>41600</v>
      </c>
      <c r="N27" s="1">
        <v>41694</v>
      </c>
      <c r="Q27">
        <f>J2</f>
        <v>1.27833</v>
      </c>
    </row>
    <row r="28" spans="1:17">
      <c r="C28">
        <v>2</v>
      </c>
      <c r="D28" s="1">
        <v>41781</v>
      </c>
      <c r="E28" s="4">
        <v>-6359.1902639343898</v>
      </c>
      <c r="F28">
        <v>0.99506294956748198</v>
      </c>
      <c r="G28">
        <f t="shared" ref="G28:G34" si="0">E28*F28</f>
        <v>-6327.7946208913681</v>
      </c>
      <c r="K28" s="1">
        <v>41694</v>
      </c>
      <c r="L28" s="1">
        <v>41781</v>
      </c>
      <c r="M28" s="1">
        <v>41694</v>
      </c>
      <c r="N28" s="1">
        <v>41785</v>
      </c>
      <c r="O28">
        <f>F2</f>
        <v>0.99671866507163398</v>
      </c>
      <c r="P28">
        <f>G3+(((G4-G3)/(D4-D3))*(N28-D3))</f>
        <v>1.2783225248589545</v>
      </c>
      <c r="Q28">
        <f>(O28/P29-1)*36500/(N28-N27)</f>
        <v>1.2825297429773883</v>
      </c>
    </row>
    <row r="29" spans="1:17">
      <c r="C29">
        <v>3</v>
      </c>
      <c r="D29" s="1">
        <v>41967</v>
      </c>
      <c r="E29">
        <v>7157.17808219174</v>
      </c>
      <c r="F29">
        <v>0.98986969422096105</v>
      </c>
      <c r="G29">
        <f t="shared" si="0"/>
        <v>7084.6736797041021</v>
      </c>
      <c r="I29">
        <f>1000000*$J$7/100*(D29-$D$27)/365</f>
        <v>7157.178082191781</v>
      </c>
      <c r="P29">
        <f>EXP(P28/100)^-((N28-D25)/365)</f>
        <v>0.99354177559474999</v>
      </c>
    </row>
    <row r="30" spans="1:17">
      <c r="C30">
        <v>4</v>
      </c>
      <c r="D30" s="1">
        <v>41967</v>
      </c>
      <c r="E30">
        <v>-6704.9657622519899</v>
      </c>
      <c r="F30">
        <v>0.98986969422096105</v>
      </c>
      <c r="G30">
        <f t="shared" si="0"/>
        <v>-6637.0424088423906</v>
      </c>
    </row>
    <row r="31" spans="1:17">
      <c r="C31">
        <v>5</v>
      </c>
      <c r="D31" s="1">
        <v>42146</v>
      </c>
      <c r="E31">
        <v>6887.8219178081199</v>
      </c>
      <c r="F31">
        <v>0.98437907291196702</v>
      </c>
      <c r="G31">
        <f t="shared" si="0"/>
        <v>6780.2277538346834</v>
      </c>
      <c r="I31">
        <f>1000000*$J$7/100*(D31-$D$29)/365</f>
        <v>6887.821917808219</v>
      </c>
      <c r="P31" s="3">
        <v>1000000</v>
      </c>
      <c r="Q31">
        <f>1000000*Q27/100*(N27-D25)/365</f>
        <v>3292.1375342465753</v>
      </c>
    </row>
    <row r="32" spans="1:17">
      <c r="C32">
        <v>6</v>
      </c>
      <c r="D32" s="1">
        <v>42146</v>
      </c>
      <c r="E32">
        <v>-7117.9391140032703</v>
      </c>
      <c r="F32">
        <v>0.98437907291196702</v>
      </c>
      <c r="G32">
        <f t="shared" si="0"/>
        <v>-7006.7503060863673</v>
      </c>
      <c r="P32" s="3">
        <f>1000000+Q31</f>
        <v>1003292.1375342465</v>
      </c>
      <c r="Q32">
        <f>P32*(Q28/100*(N28-N27-4)/365)</f>
        <v>3067.052729688322</v>
      </c>
    </row>
    <row r="33" spans="2:17">
      <c r="C33">
        <v>7</v>
      </c>
      <c r="D33" s="1">
        <v>42331</v>
      </c>
      <c r="E33">
        <v>7118.6986301370298</v>
      </c>
      <c r="F33">
        <v>0.977734319322763</v>
      </c>
      <c r="G33">
        <f t="shared" si="0"/>
        <v>6960.1959596009146</v>
      </c>
      <c r="I33">
        <f>1000000*$J$7/100*(D33-$D$31)/365</f>
        <v>7118.6986301369861</v>
      </c>
    </row>
    <row r="34" spans="2:17">
      <c r="C34">
        <v>8</v>
      </c>
      <c r="D34" s="1">
        <v>42331</v>
      </c>
      <c r="E34">
        <v>-7961.1661892609</v>
      </c>
      <c r="F34">
        <v>0.977734319322763</v>
      </c>
      <c r="G34">
        <f t="shared" si="0"/>
        <v>-7783.9054050724008</v>
      </c>
      <c r="Q34" s="4">
        <f>Q31+Q32</f>
        <v>6359.1902639348973</v>
      </c>
    </row>
    <row r="35" spans="2:17" ht="15.75" thickBot="1">
      <c r="G35" s="5">
        <f>SUM(G27:G34)</f>
        <v>-4.309185897000134E-9</v>
      </c>
    </row>
    <row r="36" spans="2:17" ht="15.75" thickTop="1"/>
    <row r="38" spans="2:17">
      <c r="B38" t="s">
        <v>0</v>
      </c>
      <c r="C38" t="s">
        <v>1</v>
      </c>
      <c r="D38" t="s">
        <v>2</v>
      </c>
      <c r="E38" t="s">
        <v>3</v>
      </c>
      <c r="F38" t="s">
        <v>3</v>
      </c>
      <c r="G38" t="s">
        <v>4</v>
      </c>
      <c r="H38" t="s">
        <v>5</v>
      </c>
      <c r="K38" t="s">
        <v>6</v>
      </c>
      <c r="L38" t="s">
        <v>7</v>
      </c>
      <c r="M38" t="s">
        <v>8</v>
      </c>
    </row>
    <row r="39" spans="2:17">
      <c r="B39" t="s">
        <v>41</v>
      </c>
      <c r="C39" s="1">
        <v>41600</v>
      </c>
      <c r="D39" t="s">
        <v>42</v>
      </c>
      <c r="E39" s="1">
        <v>41603</v>
      </c>
      <c r="F39" t="s">
        <v>43</v>
      </c>
      <c r="G39">
        <v>0.99991793824153397</v>
      </c>
      <c r="H39">
        <v>0.99845902954560495</v>
      </c>
      <c r="K39">
        <v>0.99850000000000005</v>
      </c>
      <c r="L39">
        <v>0</v>
      </c>
      <c r="M39" t="s">
        <v>12</v>
      </c>
    </row>
    <row r="40" spans="2:17">
      <c r="B40" t="s">
        <v>41</v>
      </c>
      <c r="C40" s="1">
        <v>41603</v>
      </c>
      <c r="D40" t="s">
        <v>42</v>
      </c>
      <c r="E40" s="1">
        <v>41610</v>
      </c>
      <c r="F40" t="s">
        <v>44</v>
      </c>
      <c r="G40">
        <v>0.99972620992730199</v>
      </c>
      <c r="H40">
        <v>0.99947059415690198</v>
      </c>
      <c r="K40">
        <v>1</v>
      </c>
      <c r="L40">
        <v>0</v>
      </c>
      <c r="M40" t="s">
        <v>12</v>
      </c>
    </row>
    <row r="41" spans="2:17">
      <c r="B41" t="s">
        <v>41</v>
      </c>
      <c r="C41" s="1">
        <v>41603</v>
      </c>
      <c r="D41" t="s">
        <v>42</v>
      </c>
      <c r="E41" s="1">
        <v>41635</v>
      </c>
      <c r="F41" t="s">
        <v>45</v>
      </c>
      <c r="G41">
        <v>0.99904315962833701</v>
      </c>
      <c r="H41">
        <v>0.998325511444067</v>
      </c>
      <c r="K41">
        <v>0.99875000000000003</v>
      </c>
      <c r="L41">
        <v>0</v>
      </c>
      <c r="M41" t="s">
        <v>12</v>
      </c>
    </row>
    <row r="42" spans="2:17">
      <c r="B42" t="s">
        <v>41</v>
      </c>
      <c r="C42" s="1">
        <v>41603</v>
      </c>
      <c r="D42" t="s">
        <v>42</v>
      </c>
      <c r="E42" s="1">
        <v>41666</v>
      </c>
      <c r="F42" t="s">
        <v>46</v>
      </c>
      <c r="G42">
        <v>0.99819975614483902</v>
      </c>
      <c r="H42">
        <v>0.99648663358432699</v>
      </c>
      <c r="K42">
        <v>0.99724999999999997</v>
      </c>
      <c r="L42">
        <v>0</v>
      </c>
      <c r="M42" t="s">
        <v>12</v>
      </c>
    </row>
    <row r="43" spans="2:17">
      <c r="B43" t="s">
        <v>41</v>
      </c>
      <c r="C43" s="1">
        <v>41603</v>
      </c>
      <c r="D43" t="s">
        <v>42</v>
      </c>
      <c r="E43" s="1">
        <v>41695</v>
      </c>
      <c r="F43" t="s">
        <v>11</v>
      </c>
      <c r="G43">
        <v>0.99741521850995996</v>
      </c>
      <c r="H43">
        <v>0.99438594624236298</v>
      </c>
      <c r="K43">
        <v>0.99550000000000005</v>
      </c>
      <c r="L43">
        <v>0</v>
      </c>
      <c r="M43" t="s">
        <v>12</v>
      </c>
    </row>
    <row r="44" spans="2:17">
      <c r="B44" t="s">
        <v>41</v>
      </c>
      <c r="C44" s="1">
        <v>41603</v>
      </c>
      <c r="D44" t="s">
        <v>42</v>
      </c>
      <c r="E44" s="1">
        <v>41723</v>
      </c>
      <c r="F44" t="s">
        <v>47</v>
      </c>
      <c r="G44">
        <v>0.99665274003186299</v>
      </c>
      <c r="H44">
        <v>0.99495871544009595</v>
      </c>
      <c r="K44">
        <v>0.99650000000000005</v>
      </c>
      <c r="L44">
        <v>0</v>
      </c>
      <c r="M44" t="s">
        <v>12</v>
      </c>
    </row>
    <row r="45" spans="2:17">
      <c r="B45" t="s">
        <v>41</v>
      </c>
      <c r="C45" s="1">
        <v>41603</v>
      </c>
      <c r="D45" t="s">
        <v>42</v>
      </c>
      <c r="E45" s="1">
        <v>41754</v>
      </c>
      <c r="F45" t="s">
        <v>48</v>
      </c>
      <c r="G45">
        <v>0.99581064222086502</v>
      </c>
      <c r="H45">
        <v>0.99501790222308695</v>
      </c>
      <c r="K45">
        <v>0.997</v>
      </c>
      <c r="L45">
        <v>0</v>
      </c>
      <c r="M45" t="s">
        <v>12</v>
      </c>
    </row>
    <row r="46" spans="2:17">
      <c r="B46" t="s">
        <v>41</v>
      </c>
      <c r="C46" s="1">
        <v>41603</v>
      </c>
      <c r="D46" t="s">
        <v>42</v>
      </c>
      <c r="E46" s="1">
        <v>41785</v>
      </c>
      <c r="F46" t="s">
        <v>49</v>
      </c>
      <c r="G46">
        <v>0.99495184735237396</v>
      </c>
      <c r="H46">
        <v>0.99850931329511905</v>
      </c>
      <c r="K46">
        <v>1.0009999999999999</v>
      </c>
      <c r="L46">
        <v>0</v>
      </c>
      <c r="M46" t="s">
        <v>12</v>
      </c>
    </row>
    <row r="47" spans="2:17">
      <c r="B47" t="s">
        <v>41</v>
      </c>
      <c r="C47" s="1">
        <v>41603</v>
      </c>
      <c r="D47" t="s">
        <v>42</v>
      </c>
      <c r="E47" s="1">
        <v>41815</v>
      </c>
      <c r="F47" t="s">
        <v>50</v>
      </c>
      <c r="G47">
        <v>0.99410067895337895</v>
      </c>
      <c r="H47">
        <v>1.0044784349635201</v>
      </c>
      <c r="K47">
        <v>1.0075000000000001</v>
      </c>
      <c r="L47">
        <v>0</v>
      </c>
      <c r="M47" t="s">
        <v>12</v>
      </c>
    </row>
    <row r="48" spans="2:17">
      <c r="B48" t="s">
        <v>41</v>
      </c>
      <c r="C48" s="1">
        <v>41603</v>
      </c>
      <c r="D48" t="s">
        <v>42</v>
      </c>
      <c r="E48" s="1">
        <v>41845</v>
      </c>
      <c r="F48" t="s">
        <v>51</v>
      </c>
      <c r="G48">
        <v>0.99326658975202198</v>
      </c>
      <c r="H48">
        <v>1.00653322676171</v>
      </c>
      <c r="K48">
        <v>1.01</v>
      </c>
      <c r="L48">
        <v>0</v>
      </c>
      <c r="M48" t="s">
        <v>12</v>
      </c>
    </row>
    <row r="49" spans="2:13">
      <c r="B49" t="s">
        <v>41</v>
      </c>
      <c r="C49" s="1">
        <v>41603</v>
      </c>
      <c r="D49" t="s">
        <v>42</v>
      </c>
      <c r="E49" s="1">
        <v>41876</v>
      </c>
      <c r="F49" t="s">
        <v>52</v>
      </c>
      <c r="G49">
        <v>0.99244059050384104</v>
      </c>
      <c r="H49">
        <v>1.0035022558262501</v>
      </c>
      <c r="K49">
        <v>1.0073335000000001</v>
      </c>
      <c r="L49">
        <v>0</v>
      </c>
      <c r="M49" t="s">
        <v>12</v>
      </c>
    </row>
    <row r="50" spans="2:13">
      <c r="B50" t="s">
        <v>41</v>
      </c>
      <c r="C50" s="1">
        <v>41603</v>
      </c>
      <c r="D50" t="s">
        <v>42</v>
      </c>
      <c r="E50" s="1">
        <v>41907</v>
      </c>
      <c r="F50" t="s">
        <v>53</v>
      </c>
      <c r="G50">
        <v>0.99156036120036795</v>
      </c>
      <c r="H50">
        <v>1.00766800823641</v>
      </c>
      <c r="K50">
        <v>1.012</v>
      </c>
      <c r="L50">
        <v>0</v>
      </c>
      <c r="M50" t="s">
        <v>12</v>
      </c>
    </row>
    <row r="51" spans="2:13">
      <c r="B51" t="s">
        <v>41</v>
      </c>
      <c r="C51" s="1">
        <v>41603</v>
      </c>
      <c r="D51" t="s">
        <v>42</v>
      </c>
      <c r="E51" s="1">
        <v>41939</v>
      </c>
      <c r="F51" t="s">
        <v>54</v>
      </c>
      <c r="G51">
        <v>0.99066163023128595</v>
      </c>
      <c r="H51">
        <v>1.0101827977375599</v>
      </c>
      <c r="K51">
        <v>1.0149999999999999</v>
      </c>
      <c r="L51">
        <v>0</v>
      </c>
      <c r="M51" t="s">
        <v>12</v>
      </c>
    </row>
    <row r="52" spans="2:13">
      <c r="B52" t="s">
        <v>41</v>
      </c>
      <c r="C52" s="1">
        <v>41603</v>
      </c>
      <c r="D52" t="s">
        <v>42</v>
      </c>
      <c r="E52" s="1">
        <v>41968</v>
      </c>
      <c r="F52" t="s">
        <v>55</v>
      </c>
      <c r="G52">
        <v>0.98984135326529299</v>
      </c>
      <c r="H52">
        <v>1.01273593517426</v>
      </c>
      <c r="K52">
        <v>1.018</v>
      </c>
      <c r="L52">
        <v>0</v>
      </c>
      <c r="M52" t="s">
        <v>12</v>
      </c>
    </row>
    <row r="53" spans="2:13">
      <c r="B53" t="s">
        <v>15</v>
      </c>
      <c r="C53" s="1">
        <v>41603</v>
      </c>
      <c r="D53" t="s">
        <v>56</v>
      </c>
      <c r="E53" s="1">
        <v>42149</v>
      </c>
      <c r="F53" t="s">
        <v>57</v>
      </c>
      <c r="G53">
        <v>0.98428399977950698</v>
      </c>
      <c r="H53">
        <v>1.05316833462565</v>
      </c>
      <c r="K53">
        <v>1.056</v>
      </c>
      <c r="L53">
        <v>0</v>
      </c>
      <c r="M53" t="s">
        <v>12</v>
      </c>
    </row>
    <row r="54" spans="2:13">
      <c r="B54" t="s">
        <v>15</v>
      </c>
      <c r="C54" s="1">
        <v>41603</v>
      </c>
      <c r="D54" t="s">
        <v>56</v>
      </c>
      <c r="E54" s="1">
        <v>42333</v>
      </c>
      <c r="F54" t="s">
        <v>17</v>
      </c>
      <c r="G54">
        <v>0.97765873366299505</v>
      </c>
      <c r="H54">
        <v>1.12510691928428</v>
      </c>
      <c r="K54">
        <v>1.1279999999999999</v>
      </c>
      <c r="L54">
        <v>0</v>
      </c>
      <c r="M54" t="s">
        <v>12</v>
      </c>
    </row>
    <row r="55" spans="2:13">
      <c r="B55" t="s">
        <v>15</v>
      </c>
      <c r="C55" s="1">
        <v>41603</v>
      </c>
      <c r="D55" t="s">
        <v>58</v>
      </c>
      <c r="E55" s="1">
        <v>42699</v>
      </c>
      <c r="F55" t="s">
        <v>18</v>
      </c>
      <c r="G55">
        <v>0.956648373599427</v>
      </c>
      <c r="H55">
        <v>1.4719357574752601</v>
      </c>
      <c r="I55" t="s">
        <v>59</v>
      </c>
      <c r="K55">
        <v>1.4726250000000001</v>
      </c>
      <c r="L55">
        <v>0</v>
      </c>
      <c r="M55" t="s">
        <v>12</v>
      </c>
    </row>
    <row r="56" spans="2:13">
      <c r="B56" t="s">
        <v>15</v>
      </c>
      <c r="C56" s="1">
        <v>41603</v>
      </c>
      <c r="D56" t="s">
        <v>58</v>
      </c>
      <c r="E56" s="1">
        <v>43066</v>
      </c>
      <c r="F56" t="s">
        <v>19</v>
      </c>
      <c r="G56">
        <v>0.93200324367597798</v>
      </c>
      <c r="H56">
        <v>1.7532693824490599</v>
      </c>
      <c r="I56" t="s">
        <v>59</v>
      </c>
      <c r="K56">
        <v>1.7495417</v>
      </c>
      <c r="L56">
        <v>0</v>
      </c>
      <c r="M56" t="s">
        <v>12</v>
      </c>
    </row>
    <row r="57" spans="2:13">
      <c r="B57" t="s">
        <v>15</v>
      </c>
      <c r="C57" s="1">
        <v>41603</v>
      </c>
      <c r="D57" t="s">
        <v>58</v>
      </c>
      <c r="E57" s="1">
        <v>43430</v>
      </c>
      <c r="F57" t="s">
        <v>20</v>
      </c>
      <c r="G57">
        <v>0.90512967821783197</v>
      </c>
      <c r="H57">
        <v>1.9880942603885099</v>
      </c>
      <c r="I57" t="s">
        <v>59</v>
      </c>
      <c r="K57">
        <v>1.9782916499999901</v>
      </c>
      <c r="L57">
        <v>0</v>
      </c>
      <c r="M57" t="s">
        <v>12</v>
      </c>
    </row>
    <row r="58" spans="2:13">
      <c r="B58" t="s">
        <v>15</v>
      </c>
      <c r="C58" s="1">
        <v>41603</v>
      </c>
      <c r="D58" t="s">
        <v>58</v>
      </c>
      <c r="E58" s="1">
        <v>44160</v>
      </c>
      <c r="F58" t="s">
        <v>22</v>
      </c>
      <c r="G58">
        <v>0.84590769038619795</v>
      </c>
      <c r="H58">
        <v>2.38597417956897</v>
      </c>
      <c r="I58" t="s">
        <v>59</v>
      </c>
      <c r="K58">
        <v>2.3587916999999998</v>
      </c>
      <c r="L58">
        <v>0</v>
      </c>
      <c r="M58" t="s">
        <v>12</v>
      </c>
    </row>
    <row r="59" spans="2:13">
      <c r="B59" t="s">
        <v>15</v>
      </c>
      <c r="C59" s="1">
        <v>41603</v>
      </c>
      <c r="D59" t="s">
        <v>58</v>
      </c>
      <c r="E59" s="1">
        <v>45257</v>
      </c>
      <c r="F59" t="s">
        <v>25</v>
      </c>
      <c r="G59">
        <v>0.75324339266965301</v>
      </c>
      <c r="H59">
        <v>2.8282446968048398</v>
      </c>
      <c r="I59" t="s">
        <v>59</v>
      </c>
      <c r="K59">
        <v>2.7679999999999998</v>
      </c>
      <c r="L59">
        <v>0</v>
      </c>
      <c r="M59" t="s">
        <v>12</v>
      </c>
    </row>
    <row r="60" spans="2:13">
      <c r="B60" t="s">
        <v>15</v>
      </c>
      <c r="C60" s="1">
        <v>41603</v>
      </c>
      <c r="D60" t="s">
        <v>58</v>
      </c>
      <c r="E60" s="1">
        <v>45986</v>
      </c>
      <c r="F60" t="s">
        <v>26</v>
      </c>
      <c r="G60">
        <v>0.69149772107970797</v>
      </c>
      <c r="H60">
        <v>3.0699231549933899</v>
      </c>
      <c r="I60" t="s">
        <v>59</v>
      </c>
      <c r="K60">
        <v>2.9830000000000099</v>
      </c>
      <c r="L60">
        <v>0</v>
      </c>
      <c r="M60" t="s">
        <v>12</v>
      </c>
    </row>
    <row r="61" spans="2:13">
      <c r="B61" t="s">
        <v>15</v>
      </c>
      <c r="C61" s="1">
        <v>41603</v>
      </c>
      <c r="D61" t="s">
        <v>58</v>
      </c>
      <c r="E61" s="1">
        <v>47084</v>
      </c>
      <c r="F61" t="s">
        <v>27</v>
      </c>
      <c r="G61">
        <v>0.60562314523716798</v>
      </c>
      <c r="H61">
        <v>3.33782888401011</v>
      </c>
      <c r="I61" t="s">
        <v>59</v>
      </c>
      <c r="K61">
        <v>3.2138749999999998</v>
      </c>
      <c r="L61">
        <v>0</v>
      </c>
      <c r="M61" t="s">
        <v>12</v>
      </c>
    </row>
    <row r="62" spans="2:13">
      <c r="B62" t="s">
        <v>15</v>
      </c>
      <c r="C62" s="1">
        <v>41603</v>
      </c>
      <c r="D62" t="s">
        <v>58</v>
      </c>
      <c r="E62" s="1">
        <v>48908</v>
      </c>
      <c r="F62" t="s">
        <v>28</v>
      </c>
      <c r="G62">
        <v>0.49866642088916502</v>
      </c>
      <c r="H62">
        <v>3.47528098282188</v>
      </c>
      <c r="I62" t="s">
        <v>59</v>
      </c>
      <c r="K62">
        <v>3.34266665</v>
      </c>
      <c r="L62">
        <v>0</v>
      </c>
      <c r="M62" t="s">
        <v>12</v>
      </c>
    </row>
    <row r="63" spans="2:13">
      <c r="B63" t="s">
        <v>15</v>
      </c>
      <c r="C63" s="1">
        <v>41603</v>
      </c>
      <c r="D63" t="s">
        <v>58</v>
      </c>
      <c r="E63" s="1">
        <v>52560</v>
      </c>
      <c r="F63" t="s">
        <v>30</v>
      </c>
      <c r="G63">
        <v>0.36774166914768602</v>
      </c>
      <c r="H63">
        <v>3.3315394093645598</v>
      </c>
      <c r="I63" t="s">
        <v>59</v>
      </c>
      <c r="K63">
        <v>3.2833750000000101</v>
      </c>
      <c r="L63">
        <v>0</v>
      </c>
      <c r="M6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LCH. Clearnet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Everson</dc:creator>
  <cp:lastModifiedBy>Vishal Saxena</cp:lastModifiedBy>
  <dcterms:created xsi:type="dcterms:W3CDTF">2014-01-06T11:36:05Z</dcterms:created>
  <dcterms:modified xsi:type="dcterms:W3CDTF">2014-01-06T18:06:04Z</dcterms:modified>
</cp:coreProperties>
</file>