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556"/>
  </bookViews>
  <sheets>
    <sheet name="Sheet1" sheetId="4" r:id="rId1"/>
    <sheet name="uncert HR 15N" sheetId="1" r:id="rId2"/>
    <sheet name="sheet" sheetId="2" r:id="rId3"/>
    <sheet name="Sheet3" sheetId="3" r:id="rId4"/>
  </sheets>
  <externalReferences>
    <externalReference r:id="rId5"/>
  </externalReferences>
  <calcPr calcId="162913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8" i="4" l="1"/>
  <c r="GE20" i="1"/>
  <c r="GE19" i="1"/>
  <c r="GE18" i="1"/>
  <c r="GE17" i="1"/>
  <c r="GE16" i="1"/>
  <c r="GG12" i="1"/>
  <c r="GL10" i="1"/>
  <c r="GJ10" i="1"/>
  <c r="GH10" i="1"/>
  <c r="GG9" i="1"/>
  <c r="GG7" i="1"/>
  <c r="GM39" i="1"/>
  <c r="GM36" i="1"/>
  <c r="GG36" i="1"/>
  <c r="FT20" i="1"/>
  <c r="FT19" i="1"/>
  <c r="FT18" i="1"/>
  <c r="FT17" i="1"/>
  <c r="FT16" i="1"/>
  <c r="FV12" i="1"/>
  <c r="GA10" i="1"/>
  <c r="FY10" i="1"/>
  <c r="FW10" i="1"/>
  <c r="FV9" i="1"/>
  <c r="FV7" i="1"/>
  <c r="GB39" i="1"/>
  <c r="GB36" i="1"/>
  <c r="FV36" i="1"/>
  <c r="FI20" i="1"/>
  <c r="FI19" i="1"/>
  <c r="FI18" i="1"/>
  <c r="FI17" i="1"/>
  <c r="FI16" i="1"/>
  <c r="FK12" i="1"/>
  <c r="FP10" i="1"/>
  <c r="FN10" i="1"/>
  <c r="FL10" i="1"/>
  <c r="FK9" i="1"/>
  <c r="FK7" i="1"/>
  <c r="FQ39" i="1"/>
  <c r="FQ36" i="1"/>
  <c r="FK36" i="1"/>
  <c r="EX20" i="1"/>
  <c r="EX19" i="1"/>
  <c r="EX18" i="1"/>
  <c r="EX17" i="1"/>
  <c r="EX16" i="1"/>
  <c r="EZ12" i="1"/>
  <c r="FE10" i="1"/>
  <c r="FC10" i="1"/>
  <c r="FA10" i="1"/>
  <c r="EZ9" i="1"/>
  <c r="EZ7" i="1"/>
  <c r="FF39" i="1"/>
  <c r="FF36" i="1"/>
  <c r="EZ36" i="1"/>
  <c r="EM20" i="1"/>
  <c r="EM19" i="1"/>
  <c r="EM18" i="1"/>
  <c r="EM17" i="1"/>
  <c r="EM16" i="1"/>
  <c r="EO12" i="1"/>
  <c r="ET10" i="1"/>
  <c r="ER10" i="1"/>
  <c r="EP10" i="1"/>
  <c r="EO9" i="1"/>
  <c r="EO7" i="1"/>
  <c r="EB20" i="1"/>
  <c r="EB19" i="1"/>
  <c r="EB18" i="1"/>
  <c r="EB17" i="1"/>
  <c r="EB16" i="1"/>
  <c r="ED12" i="1"/>
  <c r="EI10" i="1"/>
  <c r="EG10" i="1"/>
  <c r="EE10" i="1"/>
  <c r="ED9" i="1"/>
  <c r="ED7" i="1"/>
  <c r="DQ20" i="1"/>
  <c r="DQ19" i="1"/>
  <c r="DQ18" i="1"/>
  <c r="DQ17" i="1"/>
  <c r="DQ16" i="1"/>
  <c r="DS12" i="1"/>
  <c r="DX10" i="1"/>
  <c r="DV10" i="1"/>
  <c r="DT10" i="1"/>
  <c r="DS9" i="1"/>
  <c r="DS7" i="1"/>
  <c r="DF20" i="1"/>
  <c r="DF19" i="1"/>
  <c r="DF18" i="1"/>
  <c r="DF17" i="1"/>
  <c r="DF16" i="1"/>
  <c r="DH12" i="1"/>
  <c r="DM10" i="1"/>
  <c r="DK10" i="1"/>
  <c r="DI10" i="1"/>
  <c r="DH9" i="1"/>
  <c r="DH7" i="1"/>
  <c r="CU20" i="1"/>
  <c r="CU19" i="1"/>
  <c r="CU18" i="1"/>
  <c r="CU17" i="1"/>
  <c r="CU16" i="1"/>
  <c r="CW12" i="1"/>
  <c r="DB10" i="1"/>
  <c r="CZ10" i="1"/>
  <c r="CX10" i="1"/>
  <c r="CW9" i="1"/>
  <c r="CW7" i="1"/>
  <c r="CJ20" i="1"/>
  <c r="CJ19" i="1"/>
  <c r="CJ18" i="1"/>
  <c r="CJ17" i="1"/>
  <c r="CJ16" i="1"/>
  <c r="CL12" i="1"/>
  <c r="CQ10" i="1"/>
  <c r="CO10" i="1"/>
  <c r="CM10" i="1"/>
  <c r="CL9" i="1"/>
  <c r="CL7" i="1"/>
  <c r="BY20" i="1"/>
  <c r="BY19" i="1"/>
  <c r="BY18" i="1"/>
  <c r="BY17" i="1"/>
  <c r="BY16" i="1"/>
  <c r="CA12" i="1"/>
  <c r="CF10" i="1"/>
  <c r="CD10" i="1"/>
  <c r="CB10" i="1"/>
  <c r="CA9" i="1"/>
  <c r="CA7" i="1"/>
  <c r="BN20" i="1"/>
  <c r="BN19" i="1"/>
  <c r="BN18" i="1"/>
  <c r="BN17" i="1"/>
  <c r="BN16" i="1"/>
  <c r="BP12" i="1"/>
  <c r="BU10" i="1"/>
  <c r="BS10" i="1"/>
  <c r="BQ10" i="1"/>
  <c r="BP9" i="1"/>
  <c r="BP7" i="1"/>
  <c r="BC20" i="1"/>
  <c r="BC19" i="1"/>
  <c r="BC18" i="1"/>
  <c r="BC17" i="1"/>
  <c r="BC16" i="1"/>
  <c r="BE12" i="1"/>
  <c r="BJ10" i="1"/>
  <c r="BH10" i="1"/>
  <c r="BF10" i="1"/>
  <c r="BE9" i="1"/>
  <c r="BE7" i="1"/>
  <c r="AR20" i="1"/>
  <c r="AR19" i="1"/>
  <c r="AR18" i="1"/>
  <c r="AR17" i="1"/>
  <c r="AR16" i="1"/>
  <c r="AT12" i="1"/>
  <c r="AY10" i="1"/>
  <c r="AW10" i="1"/>
  <c r="AU10" i="1"/>
  <c r="AT9" i="1"/>
  <c r="AT7" i="1"/>
  <c r="AG20" i="1"/>
  <c r="AG19" i="1"/>
  <c r="AG18" i="1"/>
  <c r="AG17" i="1"/>
  <c r="AG16" i="1"/>
  <c r="AI12" i="1"/>
  <c r="AN10" i="1"/>
  <c r="AL10" i="1"/>
  <c r="AJ10" i="1"/>
  <c r="AI9" i="1"/>
  <c r="AI7" i="1"/>
  <c r="EU39" i="1"/>
  <c r="EU36" i="1"/>
  <c r="EO36" i="1"/>
  <c r="EJ39" i="1"/>
  <c r="EJ36" i="1"/>
  <c r="ED36" i="1"/>
  <c r="DY39" i="1"/>
  <c r="DY36" i="1"/>
  <c r="DS36" i="1"/>
  <c r="DQ21" i="1"/>
  <c r="DR20" i="1" s="1"/>
  <c r="DN39" i="1"/>
  <c r="DN36" i="1"/>
  <c r="DH36" i="1"/>
  <c r="DC39" i="1"/>
  <c r="DC36" i="1"/>
  <c r="CW36" i="1"/>
  <c r="CR39" i="1"/>
  <c r="CR36" i="1"/>
  <c r="CL36" i="1"/>
  <c r="CG39" i="1"/>
  <c r="CG36" i="1"/>
  <c r="CA36" i="1"/>
  <c r="BV39" i="1"/>
  <c r="BV36" i="1"/>
  <c r="BP36" i="1"/>
  <c r="BK39" i="1"/>
  <c r="BK36" i="1"/>
  <c r="BE36" i="1"/>
  <c r="AZ39" i="1"/>
  <c r="AZ36" i="1"/>
  <c r="AT36" i="1"/>
  <c r="AO39" i="1"/>
  <c r="AO36" i="1"/>
  <c r="AI36" i="1"/>
  <c r="FT21" i="1" l="1"/>
  <c r="BN21" i="1"/>
  <c r="BO17" i="1" s="1"/>
  <c r="BP17" i="1" s="1"/>
  <c r="BQ17" i="1" s="1"/>
  <c r="DR16" i="1"/>
  <c r="DS16" i="1" s="1"/>
  <c r="DT16" i="1" s="1"/>
  <c r="DF21" i="1"/>
  <c r="DG19" i="1" s="1"/>
  <c r="DH19" i="1" s="1"/>
  <c r="DI19" i="1" s="1"/>
  <c r="CU21" i="1"/>
  <c r="CV20" i="1" s="1"/>
  <c r="CW20" i="1" s="1"/>
  <c r="CX20" i="1" s="1"/>
  <c r="AR21" i="1"/>
  <c r="AS19" i="1" s="1"/>
  <c r="AT19" i="1" s="1"/>
  <c r="AU19" i="1" s="1"/>
  <c r="GE21" i="1"/>
  <c r="FU20" i="1"/>
  <c r="FV20" i="1" s="1"/>
  <c r="FW20" i="1" s="1"/>
  <c r="FU19" i="1"/>
  <c r="FV19" i="1" s="1"/>
  <c r="FW19" i="1" s="1"/>
  <c r="FU18" i="1"/>
  <c r="FV18" i="1" s="1"/>
  <c r="FW18" i="1" s="1"/>
  <c r="FU17" i="1"/>
  <c r="FV17" i="1" s="1"/>
  <c r="FW17" i="1" s="1"/>
  <c r="FU16" i="1"/>
  <c r="FV16" i="1" s="1"/>
  <c r="FW16" i="1" s="1"/>
  <c r="FI21" i="1"/>
  <c r="EX21" i="1"/>
  <c r="DR17" i="1"/>
  <c r="DS17" i="1" s="1"/>
  <c r="DT17" i="1" s="1"/>
  <c r="DR18" i="1"/>
  <c r="DS18" i="1" s="1"/>
  <c r="DT18" i="1" s="1"/>
  <c r="DR19" i="1"/>
  <c r="DS19" i="1" s="1"/>
  <c r="DT19" i="1" s="1"/>
  <c r="DS20" i="1"/>
  <c r="DT20" i="1" s="1"/>
  <c r="CV19" i="1"/>
  <c r="CW19" i="1" s="1"/>
  <c r="CX19" i="1" s="1"/>
  <c r="CV18" i="1"/>
  <c r="CW18" i="1"/>
  <c r="CX18" i="1" s="1"/>
  <c r="CJ21" i="1"/>
  <c r="CK20" i="1" s="1"/>
  <c r="CL20" i="1" s="1"/>
  <c r="CM20" i="1" s="1"/>
  <c r="EM21" i="1"/>
  <c r="EB21" i="1"/>
  <c r="DG16" i="1"/>
  <c r="DH16" i="1" s="1"/>
  <c r="DI16" i="1" s="1"/>
  <c r="BY21" i="1"/>
  <c r="BO20" i="1"/>
  <c r="BP20" i="1" s="1"/>
  <c r="BQ20" i="1" s="1"/>
  <c r="BO19" i="1"/>
  <c r="BP19" i="1" s="1"/>
  <c r="BQ19" i="1" s="1"/>
  <c r="BO18" i="1"/>
  <c r="BP18" i="1" s="1"/>
  <c r="BQ18" i="1" s="1"/>
  <c r="BO16" i="1"/>
  <c r="BP16" i="1" s="1"/>
  <c r="BQ16" i="1" s="1"/>
  <c r="BC21" i="1"/>
  <c r="AS20" i="1"/>
  <c r="AT20" i="1" s="1"/>
  <c r="AU20" i="1" s="1"/>
  <c r="AS16" i="1"/>
  <c r="AT16" i="1" s="1"/>
  <c r="AU16" i="1" s="1"/>
  <c r="AG21" i="1"/>
  <c r="O73" i="4"/>
  <c r="L73" i="4"/>
  <c r="P73" i="4" s="1"/>
  <c r="O72" i="4"/>
  <c r="L72" i="4"/>
  <c r="P72" i="4" s="1"/>
  <c r="O71" i="4"/>
  <c r="L71" i="4"/>
  <c r="P71" i="4" s="1"/>
  <c r="O70" i="4"/>
  <c r="L70" i="4"/>
  <c r="P70" i="4" s="1"/>
  <c r="O69" i="4"/>
  <c r="L69" i="4"/>
  <c r="P69" i="4" s="1"/>
  <c r="O68" i="4"/>
  <c r="P68" i="4"/>
  <c r="O67" i="4"/>
  <c r="L67" i="4"/>
  <c r="P67" i="4" s="1"/>
  <c r="O66" i="4"/>
  <c r="L66" i="4"/>
  <c r="P66" i="4" s="1"/>
  <c r="O65" i="4"/>
  <c r="L65" i="4"/>
  <c r="P65" i="4" s="1"/>
  <c r="O64" i="4"/>
  <c r="L64" i="4"/>
  <c r="P64" i="4" s="1"/>
  <c r="O63" i="4"/>
  <c r="L63" i="4"/>
  <c r="P63" i="4" s="1"/>
  <c r="O62" i="4"/>
  <c r="L62" i="4"/>
  <c r="P62" i="4" s="1"/>
  <c r="O61" i="4"/>
  <c r="L61" i="4"/>
  <c r="P61" i="4" s="1"/>
  <c r="O60" i="4"/>
  <c r="L60" i="4"/>
  <c r="P60" i="4" s="1"/>
  <c r="O59" i="4"/>
  <c r="L59" i="4"/>
  <c r="P59" i="4" s="1"/>
  <c r="DG20" i="1" l="1"/>
  <c r="DH20" i="1" s="1"/>
  <c r="DI20" i="1" s="1"/>
  <c r="DG18" i="1"/>
  <c r="DH18" i="1" s="1"/>
  <c r="DI18" i="1" s="1"/>
  <c r="AS18" i="1"/>
  <c r="AT18" i="1" s="1"/>
  <c r="AU18" i="1" s="1"/>
  <c r="DG17" i="1"/>
  <c r="DH17" i="1" s="1"/>
  <c r="DI17" i="1" s="1"/>
  <c r="DI21" i="1" s="1"/>
  <c r="DK20" i="1" s="1"/>
  <c r="DK22" i="1" s="1"/>
  <c r="DI26" i="1" s="1"/>
  <c r="DN33" i="1" s="1"/>
  <c r="DG45" i="1" s="1"/>
  <c r="DI47" i="1" s="1"/>
  <c r="CV16" i="1"/>
  <c r="CW16" i="1" s="1"/>
  <c r="CX16" i="1" s="1"/>
  <c r="CV17" i="1"/>
  <c r="CW17" i="1" s="1"/>
  <c r="CX17" i="1" s="1"/>
  <c r="CK17" i="1"/>
  <c r="CL17" i="1" s="1"/>
  <c r="CM17" i="1" s="1"/>
  <c r="CK19" i="1"/>
  <c r="CL19" i="1" s="1"/>
  <c r="CM19" i="1" s="1"/>
  <c r="CK16" i="1"/>
  <c r="CL16" i="1" s="1"/>
  <c r="CM16" i="1" s="1"/>
  <c r="CK18" i="1"/>
  <c r="CL18" i="1" s="1"/>
  <c r="CM18" i="1" s="1"/>
  <c r="AS17" i="1"/>
  <c r="AT17" i="1" s="1"/>
  <c r="AU17" i="1" s="1"/>
  <c r="AU21" i="1" s="1"/>
  <c r="AW20" i="1" s="1"/>
  <c r="AW22" i="1" s="1"/>
  <c r="GF20" i="1"/>
  <c r="GG20" i="1" s="1"/>
  <c r="GH20" i="1" s="1"/>
  <c r="GF19" i="1"/>
  <c r="GG19" i="1" s="1"/>
  <c r="GH19" i="1" s="1"/>
  <c r="GF18" i="1"/>
  <c r="GG18" i="1" s="1"/>
  <c r="GH18" i="1" s="1"/>
  <c r="GF17" i="1"/>
  <c r="GG17" i="1" s="1"/>
  <c r="GH17" i="1" s="1"/>
  <c r="GF16" i="1"/>
  <c r="GG16" i="1" s="1"/>
  <c r="GH16" i="1" s="1"/>
  <c r="FW21" i="1"/>
  <c r="FY20" i="1" s="1"/>
  <c r="FY22" i="1" s="1"/>
  <c r="FJ20" i="1"/>
  <c r="FK20" i="1" s="1"/>
  <c r="FL20" i="1" s="1"/>
  <c r="FJ19" i="1"/>
  <c r="FK19" i="1" s="1"/>
  <c r="FL19" i="1" s="1"/>
  <c r="FJ18" i="1"/>
  <c r="FK18" i="1" s="1"/>
  <c r="FL18" i="1" s="1"/>
  <c r="FJ17" i="1"/>
  <c r="FK17" i="1" s="1"/>
  <c r="FL17" i="1" s="1"/>
  <c r="FJ16" i="1"/>
  <c r="FK16" i="1" s="1"/>
  <c r="FL16" i="1" s="1"/>
  <c r="EY20" i="1"/>
  <c r="EZ20" i="1" s="1"/>
  <c r="FA20" i="1" s="1"/>
  <c r="EY19" i="1"/>
  <c r="EZ19" i="1" s="1"/>
  <c r="FA19" i="1" s="1"/>
  <c r="EY18" i="1"/>
  <c r="EZ18" i="1" s="1"/>
  <c r="FA18" i="1" s="1"/>
  <c r="EY17" i="1"/>
  <c r="EZ17" i="1" s="1"/>
  <c r="FA17" i="1" s="1"/>
  <c r="EY16" i="1"/>
  <c r="EZ16" i="1" s="1"/>
  <c r="FA16" i="1" s="1"/>
  <c r="DT21" i="1"/>
  <c r="DV20" i="1" s="1"/>
  <c r="DV22" i="1" s="1"/>
  <c r="DT26" i="1" s="1"/>
  <c r="DY33" i="1" s="1"/>
  <c r="DR45" i="1" s="1"/>
  <c r="DT47" i="1" s="1"/>
  <c r="DU48" i="1" s="1"/>
  <c r="DS49" i="1" s="1"/>
  <c r="DT51" i="1" s="1"/>
  <c r="EN20" i="1"/>
  <c r="EO20" i="1" s="1"/>
  <c r="EP20" i="1" s="1"/>
  <c r="EN19" i="1"/>
  <c r="EO19" i="1" s="1"/>
  <c r="EP19" i="1" s="1"/>
  <c r="EN18" i="1"/>
  <c r="EO18" i="1" s="1"/>
  <c r="EP18" i="1" s="1"/>
  <c r="EN17" i="1"/>
  <c r="EO17" i="1" s="1"/>
  <c r="EP17" i="1" s="1"/>
  <c r="EN16" i="1"/>
  <c r="EO16" i="1" s="1"/>
  <c r="EP16" i="1" s="1"/>
  <c r="EC20" i="1"/>
  <c r="ED20" i="1" s="1"/>
  <c r="EE20" i="1" s="1"/>
  <c r="EC19" i="1"/>
  <c r="ED19" i="1" s="1"/>
  <c r="EE19" i="1" s="1"/>
  <c r="EC18" i="1"/>
  <c r="ED18" i="1" s="1"/>
  <c r="EE18" i="1" s="1"/>
  <c r="EC17" i="1"/>
  <c r="ED17" i="1" s="1"/>
  <c r="EE17" i="1" s="1"/>
  <c r="EC16" i="1"/>
  <c r="ED16" i="1" s="1"/>
  <c r="EE16" i="1" s="1"/>
  <c r="BZ20" i="1"/>
  <c r="CA20" i="1" s="1"/>
  <c r="CB20" i="1" s="1"/>
  <c r="BZ19" i="1"/>
  <c r="CA19" i="1" s="1"/>
  <c r="CB19" i="1" s="1"/>
  <c r="BZ18" i="1"/>
  <c r="CA18" i="1" s="1"/>
  <c r="CB18" i="1" s="1"/>
  <c r="BZ17" i="1"/>
  <c r="CA17" i="1" s="1"/>
  <c r="CB17" i="1" s="1"/>
  <c r="BZ16" i="1"/>
  <c r="CA16" i="1" s="1"/>
  <c r="CB16" i="1" s="1"/>
  <c r="BQ21" i="1"/>
  <c r="BS20" i="1" s="1"/>
  <c r="BS22" i="1" s="1"/>
  <c r="BD20" i="1"/>
  <c r="BE20" i="1" s="1"/>
  <c r="BF20" i="1" s="1"/>
  <c r="BD19" i="1"/>
  <c r="BE19" i="1" s="1"/>
  <c r="BF19" i="1" s="1"/>
  <c r="BD18" i="1"/>
  <c r="BE18" i="1" s="1"/>
  <c r="BF18" i="1" s="1"/>
  <c r="BD17" i="1"/>
  <c r="BE17" i="1" s="1"/>
  <c r="BF17" i="1" s="1"/>
  <c r="BD16" i="1"/>
  <c r="BE16" i="1" s="1"/>
  <c r="BF16" i="1" s="1"/>
  <c r="AH20" i="1"/>
  <c r="AI20" i="1" s="1"/>
  <c r="AJ20" i="1" s="1"/>
  <c r="AH19" i="1"/>
  <c r="AI19" i="1" s="1"/>
  <c r="AJ19" i="1" s="1"/>
  <c r="AH18" i="1"/>
  <c r="AI18" i="1" s="1"/>
  <c r="AJ18" i="1" s="1"/>
  <c r="AH17" i="1"/>
  <c r="AI17" i="1" s="1"/>
  <c r="AJ17" i="1" s="1"/>
  <c r="AH16" i="1"/>
  <c r="AI16" i="1" s="1"/>
  <c r="AJ16" i="1" s="1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CX21" i="1" l="1"/>
  <c r="CZ20" i="1" s="1"/>
  <c r="CZ22" i="1" s="1"/>
  <c r="DA33" i="1" s="1"/>
  <c r="GH21" i="1"/>
  <c r="GJ20" i="1" s="1"/>
  <c r="GJ22" i="1" s="1"/>
  <c r="GH26" i="1" s="1"/>
  <c r="GM33" i="1" s="1"/>
  <c r="GF45" i="1" s="1"/>
  <c r="GH47" i="1" s="1"/>
  <c r="DL33" i="1"/>
  <c r="CX26" i="1"/>
  <c r="DC33" i="1" s="1"/>
  <c r="CV45" i="1" s="1"/>
  <c r="CX47" i="1" s="1"/>
  <c r="CY48" i="1" s="1"/>
  <c r="CW49" i="1" s="1"/>
  <c r="CX51" i="1" s="1"/>
  <c r="CM21" i="1"/>
  <c r="CO20" i="1" s="1"/>
  <c r="CO22" i="1" s="1"/>
  <c r="CM26" i="1" s="1"/>
  <c r="CR33" i="1" s="1"/>
  <c r="CK45" i="1" s="1"/>
  <c r="CM47" i="1" s="1"/>
  <c r="CB21" i="1"/>
  <c r="CD20" i="1" s="1"/>
  <c r="CD22" i="1" s="1"/>
  <c r="CB26" i="1" s="1"/>
  <c r="CG33" i="1" s="1"/>
  <c r="BZ45" i="1" s="1"/>
  <c r="CB47" i="1" s="1"/>
  <c r="AJ21" i="1"/>
  <c r="AL20" i="1" s="1"/>
  <c r="AL22" i="1" s="1"/>
  <c r="AJ26" i="1" s="1"/>
  <c r="AO33" i="1" s="1"/>
  <c r="AH45" i="1" s="1"/>
  <c r="AJ47" i="1" s="1"/>
  <c r="FZ33" i="1"/>
  <c r="FW26" i="1"/>
  <c r="GB33" i="1" s="1"/>
  <c r="FU45" i="1" s="1"/>
  <c r="FW47" i="1" s="1"/>
  <c r="FL21" i="1"/>
  <c r="FN20" i="1" s="1"/>
  <c r="FN22" i="1" s="1"/>
  <c r="FL26" i="1" s="1"/>
  <c r="FQ33" i="1" s="1"/>
  <c r="FJ45" i="1" s="1"/>
  <c r="FL47" i="1" s="1"/>
  <c r="FA21" i="1"/>
  <c r="FC20" i="1" s="1"/>
  <c r="FC22" i="1" s="1"/>
  <c r="FA26" i="1" s="1"/>
  <c r="FF33" i="1" s="1"/>
  <c r="EY45" i="1" s="1"/>
  <c r="FA47" i="1" s="1"/>
  <c r="EE21" i="1"/>
  <c r="EG20" i="1" s="1"/>
  <c r="EG22" i="1" s="1"/>
  <c r="EH33" i="1" s="1"/>
  <c r="DW33" i="1"/>
  <c r="BF21" i="1"/>
  <c r="BH20" i="1" s="1"/>
  <c r="BH22" i="1" s="1"/>
  <c r="BI33" i="1" s="1"/>
  <c r="EP21" i="1"/>
  <c r="ER20" i="1" s="1"/>
  <c r="ER22" i="1" s="1"/>
  <c r="EE26" i="1"/>
  <c r="EJ33" i="1" s="1"/>
  <c r="EC45" i="1" s="1"/>
  <c r="EE47" i="1" s="1"/>
  <c r="DJ48" i="1"/>
  <c r="DH49" i="1" s="1"/>
  <c r="DI51" i="1" s="1"/>
  <c r="CP33" i="1"/>
  <c r="BT33" i="1"/>
  <c r="BQ26" i="1"/>
  <c r="BV33" i="1" s="1"/>
  <c r="BO45" i="1" s="1"/>
  <c r="BQ47" i="1" s="1"/>
  <c r="AX33" i="1"/>
  <c r="AU26" i="1"/>
  <c r="AZ33" i="1" s="1"/>
  <c r="AS45" i="1" s="1"/>
  <c r="AU47" i="1" s="1"/>
  <c r="C80" i="4"/>
  <c r="GK33" i="1" l="1"/>
  <c r="FO33" i="1"/>
  <c r="FD33" i="1"/>
  <c r="CE33" i="1"/>
  <c r="BF26" i="1"/>
  <c r="BK33" i="1" s="1"/>
  <c r="BD45" i="1" s="1"/>
  <c r="BF47" i="1" s="1"/>
  <c r="AM33" i="1"/>
  <c r="GI48" i="1"/>
  <c r="GG49" i="1" s="1"/>
  <c r="GH51" i="1" s="1"/>
  <c r="FX48" i="1"/>
  <c r="FV49" i="1" s="1"/>
  <c r="FW51" i="1" s="1"/>
  <c r="FM48" i="1"/>
  <c r="FK49" i="1" s="1"/>
  <c r="FL51" i="1" s="1"/>
  <c r="FB48" i="1"/>
  <c r="EZ49" i="1" s="1"/>
  <c r="FA51" i="1" s="1"/>
  <c r="EP26" i="1"/>
  <c r="EU33" i="1" s="1"/>
  <c r="EN45" i="1" s="1"/>
  <c r="EP47" i="1" s="1"/>
  <c r="ES33" i="1"/>
  <c r="EF48" i="1"/>
  <c r="ED49" i="1" s="1"/>
  <c r="EE51" i="1" s="1"/>
  <c r="CN48" i="1"/>
  <c r="CL49" i="1" s="1"/>
  <c r="CM51" i="1" s="1"/>
  <c r="CC48" i="1"/>
  <c r="CA49" i="1" s="1"/>
  <c r="CB51" i="1" s="1"/>
  <c r="BR48" i="1"/>
  <c r="BP49" i="1" s="1"/>
  <c r="BQ51" i="1" s="1"/>
  <c r="BG48" i="1"/>
  <c r="BE49" i="1" s="1"/>
  <c r="BF51" i="1" s="1"/>
  <c r="AV48" i="1"/>
  <c r="AT49" i="1" s="1"/>
  <c r="AU51" i="1" s="1"/>
  <c r="AK48" i="1"/>
  <c r="AI49" i="1" s="1"/>
  <c r="AJ51" i="1" s="1"/>
  <c r="X12" i="1"/>
  <c r="N12" i="1"/>
  <c r="D12" i="1"/>
  <c r="L56" i="4"/>
  <c r="M56" i="4" s="1"/>
  <c r="O57" i="4"/>
  <c r="O58" i="4"/>
  <c r="O56" i="4"/>
  <c r="V20" i="1"/>
  <c r="V19" i="1"/>
  <c r="V18" i="1"/>
  <c r="V17" i="1"/>
  <c r="V16" i="1"/>
  <c r="L20" i="1"/>
  <c r="L19" i="1"/>
  <c r="L18" i="1"/>
  <c r="L17" i="1"/>
  <c r="L16" i="1"/>
  <c r="AD39" i="1"/>
  <c r="AD36" i="1"/>
  <c r="X36" i="1"/>
  <c r="L57" i="4"/>
  <c r="P57" i="4" s="1"/>
  <c r="B20" i="1"/>
  <c r="B19" i="1"/>
  <c r="B18" i="1"/>
  <c r="B17" i="1"/>
  <c r="B16" i="1"/>
  <c r="I10" i="1"/>
  <c r="G10" i="1"/>
  <c r="Q10" i="1" s="1"/>
  <c r="AA10" i="1" s="1"/>
  <c r="E10" i="1"/>
  <c r="O10" i="1" s="1"/>
  <c r="Y10" i="1" s="1"/>
  <c r="D9" i="1"/>
  <c r="N9" i="1" s="1"/>
  <c r="X9" i="1" s="1"/>
  <c r="D7" i="1"/>
  <c r="N7" i="1" s="1"/>
  <c r="X7" i="1" s="1"/>
  <c r="L58" i="4"/>
  <c r="M58" i="4" s="1"/>
  <c r="S10" i="1"/>
  <c r="AC10" i="1" s="1"/>
  <c r="EQ48" i="1" l="1"/>
  <c r="EO49" i="1" s="1"/>
  <c r="EP51" i="1" s="1"/>
  <c r="P58" i="4"/>
  <c r="P56" i="4"/>
  <c r="V21" i="1"/>
  <c r="M57" i="4"/>
  <c r="T39" i="1"/>
  <c r="T36" i="1"/>
  <c r="N36" i="1"/>
  <c r="L21" i="1"/>
  <c r="M19" i="1" s="1"/>
  <c r="N19" i="1" s="1"/>
  <c r="O19" i="1" s="1"/>
  <c r="J39" i="1"/>
  <c r="J36" i="1"/>
  <c r="D36" i="1"/>
  <c r="B21" i="1"/>
  <c r="C19" i="1" s="1"/>
  <c r="D19" i="1" s="1"/>
  <c r="E19" i="1" s="1"/>
  <c r="J38" i="3"/>
  <c r="G38" i="3"/>
  <c r="J35" i="3"/>
  <c r="G35" i="3"/>
  <c r="D35" i="3"/>
  <c r="B20" i="3"/>
  <c r="C19" i="3" s="1"/>
  <c r="D19" i="3" s="1"/>
  <c r="E19" i="3" s="1"/>
  <c r="W20" i="1" l="1"/>
  <c r="X20" i="1" s="1"/>
  <c r="Y20" i="1" s="1"/>
  <c r="W19" i="1"/>
  <c r="X19" i="1" s="1"/>
  <c r="Y19" i="1" s="1"/>
  <c r="W18" i="1"/>
  <c r="X18" i="1" s="1"/>
  <c r="Y18" i="1" s="1"/>
  <c r="W17" i="1"/>
  <c r="X17" i="1" s="1"/>
  <c r="Y17" i="1" s="1"/>
  <c r="W16" i="1"/>
  <c r="X16" i="1" s="1"/>
  <c r="Y16" i="1" s="1"/>
  <c r="M17" i="1"/>
  <c r="N17" i="1" s="1"/>
  <c r="O17" i="1" s="1"/>
  <c r="C18" i="1"/>
  <c r="D18" i="1" s="1"/>
  <c r="E18" i="1" s="1"/>
  <c r="M18" i="1"/>
  <c r="N18" i="1" s="1"/>
  <c r="O18" i="1" s="1"/>
  <c r="C17" i="1"/>
  <c r="D17" i="1" s="1"/>
  <c r="E17" i="1" s="1"/>
  <c r="M16" i="1"/>
  <c r="N16" i="1" s="1"/>
  <c r="O16" i="1" s="1"/>
  <c r="M20" i="1"/>
  <c r="N20" i="1" s="1"/>
  <c r="O20" i="1" s="1"/>
  <c r="C16" i="1"/>
  <c r="D16" i="1" s="1"/>
  <c r="E16" i="1" s="1"/>
  <c r="C20" i="1"/>
  <c r="D20" i="1" s="1"/>
  <c r="E20" i="1" s="1"/>
  <c r="C16" i="3"/>
  <c r="D16" i="3" s="1"/>
  <c r="E16" i="3" s="1"/>
  <c r="C18" i="3"/>
  <c r="D18" i="3" s="1"/>
  <c r="E18" i="3" s="1"/>
  <c r="C15" i="3"/>
  <c r="D15" i="3" s="1"/>
  <c r="E15" i="3" s="1"/>
  <c r="C17" i="3"/>
  <c r="D17" i="3" s="1"/>
  <c r="E17" i="3" s="1"/>
  <c r="Y21" i="1" l="1"/>
  <c r="AA20" i="1" s="1"/>
  <c r="AA22" i="1" s="1"/>
  <c r="E20" i="3"/>
  <c r="G19" i="3" s="1"/>
  <c r="G21" i="3" s="1"/>
  <c r="E25" i="3" s="1"/>
  <c r="J32" i="3" s="1"/>
  <c r="C44" i="3" s="1"/>
  <c r="E46" i="3" s="1"/>
  <c r="E47" i="3" s="1"/>
  <c r="E21" i="1"/>
  <c r="G20" i="1" s="1"/>
  <c r="G22" i="1" s="1"/>
  <c r="E26" i="1" s="1"/>
  <c r="O21" i="1"/>
  <c r="Q20" i="1" s="1"/>
  <c r="Q22" i="1" s="1"/>
  <c r="O26" i="1" s="1"/>
  <c r="T33" i="1" s="1"/>
  <c r="E50" i="3" l="1"/>
  <c r="AB33" i="1"/>
  <c r="Y26" i="1"/>
  <c r="AD33" i="1" s="1"/>
  <c r="W45" i="1" s="1"/>
  <c r="Y47" i="1" s="1"/>
  <c r="Z48" i="1" s="1"/>
  <c r="X49" i="1" s="1"/>
  <c r="Y51" i="1" s="1"/>
  <c r="M45" i="1"/>
  <c r="O47" i="1" s="1"/>
  <c r="R33" i="1"/>
  <c r="J33" i="1"/>
  <c r="C45" i="1" s="1"/>
  <c r="E47" i="1" s="1"/>
  <c r="H33" i="1"/>
  <c r="P48" i="1" l="1"/>
  <c r="N49" i="1" s="1"/>
  <c r="O51" i="1" s="1"/>
  <c r="F48" i="1"/>
  <c r="D49" i="1" s="1"/>
  <c r="E51" i="1" s="1"/>
</calcChain>
</file>

<file path=xl/sharedStrings.xml><?xml version="1.0" encoding="utf-8"?>
<sst xmlns="http://schemas.openxmlformats.org/spreadsheetml/2006/main" count="1360" uniqueCount="179">
  <si>
    <t>Rockwell Hardness Tester Uncertainty Calculation for Indirect Method Calibration</t>
  </si>
  <si>
    <t>Machine Details:</t>
  </si>
  <si>
    <t>Make:</t>
  </si>
  <si>
    <t>Value</t>
  </si>
  <si>
    <t>Calibration Cert. No:</t>
  </si>
  <si>
    <t>Rockwell Hardness Tester</t>
  </si>
  <si>
    <t>Model:</t>
  </si>
  <si>
    <t>SAROJ</t>
  </si>
  <si>
    <t>RAS</t>
  </si>
  <si>
    <t>Test block value:-</t>
  </si>
  <si>
    <t>Reprted Uncertainty:-</t>
  </si>
  <si>
    <r>
      <t>X</t>
    </r>
    <r>
      <rPr>
        <sz val="11"/>
        <color theme="1"/>
        <rFont val="Calibri"/>
        <family val="2"/>
      </rPr>
      <t>₁</t>
    </r>
  </si>
  <si>
    <t>X</t>
  </si>
  <si>
    <r>
      <t>(X</t>
    </r>
    <r>
      <rPr>
        <sz val="11"/>
        <color theme="1"/>
        <rFont val="Calibri"/>
        <family val="2"/>
      </rPr>
      <t>₁ - X)</t>
    </r>
  </si>
  <si>
    <r>
      <t>(X</t>
    </r>
    <r>
      <rPr>
        <sz val="11"/>
        <color theme="1"/>
        <rFont val="Calibri"/>
        <family val="2"/>
      </rPr>
      <t>₁ - X)²</t>
    </r>
  </si>
  <si>
    <t>Standard Deviation</t>
  </si>
  <si>
    <t>б =</t>
  </si>
  <si>
    <t>∑ (X₁ - X)²</t>
  </si>
  <si>
    <t>n - 1</t>
  </si>
  <si>
    <t>Sum =</t>
  </si>
  <si>
    <t>Source of Uncertainty</t>
  </si>
  <si>
    <t>UA</t>
  </si>
  <si>
    <t>Standard Deviation:</t>
  </si>
  <si>
    <t>б/√n =</t>
  </si>
  <si>
    <t>Type:- A</t>
  </si>
  <si>
    <t>Type:- B</t>
  </si>
  <si>
    <t>UB2</t>
  </si>
  <si>
    <t>S.No.</t>
  </si>
  <si>
    <t>Source-Reference-Value</t>
  </si>
  <si>
    <t>Distribution</t>
  </si>
  <si>
    <t>DOF</t>
  </si>
  <si>
    <t>Calculation</t>
  </si>
  <si>
    <t>Type</t>
  </si>
  <si>
    <t>Standard Deviation A Type</t>
  </si>
  <si>
    <t>UB1</t>
  </si>
  <si>
    <t>Reported Uncertainty for Test</t>
  </si>
  <si>
    <t>Block</t>
  </si>
  <si>
    <t>Uncertainty due to resolution of</t>
  </si>
  <si>
    <t>DUC 0.2</t>
  </si>
  <si>
    <t>Normal</t>
  </si>
  <si>
    <t>Tupe A</t>
  </si>
  <si>
    <t>Type B</t>
  </si>
  <si>
    <t>Rectangular</t>
  </si>
  <si>
    <t>0.268/2.24</t>
  </si>
  <si>
    <t>0.33/2</t>
  </si>
  <si>
    <t>0.2/2/1.73</t>
  </si>
  <si>
    <r>
      <t>UA</t>
    </r>
    <r>
      <rPr>
        <sz val="11"/>
        <color theme="1"/>
        <rFont val="Calibri"/>
        <family val="2"/>
      </rPr>
      <t>² + UB1² + UB2²</t>
    </r>
  </si>
  <si>
    <t xml:space="preserve">Degree of Freedom :- </t>
  </si>
  <si>
    <t>Combined Uncertainty Uc :-</t>
  </si>
  <si>
    <t>Coverage Factor : K = 2</t>
  </si>
  <si>
    <t>Expanded Uncertainty UcxK :-</t>
  </si>
  <si>
    <t>Sr. No.:</t>
  </si>
  <si>
    <t>26/24</t>
  </si>
  <si>
    <t>SUN/12-13/121/196</t>
  </si>
  <si>
    <t>HRA</t>
  </si>
  <si>
    <t>lower</t>
  </si>
  <si>
    <t>HR30N</t>
  </si>
  <si>
    <t>HIGHER</t>
  </si>
  <si>
    <t>( INDIRECT VERIFICATION )</t>
  </si>
  <si>
    <t>Name of Company</t>
  </si>
  <si>
    <t>Machine Details</t>
  </si>
  <si>
    <t>Make :-</t>
  </si>
  <si>
    <t>Model :-</t>
  </si>
  <si>
    <t>Sr. No :-</t>
  </si>
  <si>
    <t>I.D. No :-</t>
  </si>
  <si>
    <t>Calibrated By :-</t>
  </si>
  <si>
    <t>Location :-</t>
  </si>
  <si>
    <t>Details of  Master Test Block Used For Calibration</t>
  </si>
  <si>
    <t xml:space="preserve">Sr. </t>
  </si>
  <si>
    <t>Load In</t>
  </si>
  <si>
    <t>Scale</t>
  </si>
  <si>
    <t>Std. Test</t>
  </si>
  <si>
    <t>Actual Hardness</t>
  </si>
  <si>
    <t>Avg</t>
  </si>
  <si>
    <t>Actual</t>
  </si>
  <si>
    <t>Allow</t>
  </si>
  <si>
    <t>Expanded</t>
  </si>
  <si>
    <t>No.</t>
  </si>
  <si>
    <t>Kgf.</t>
  </si>
  <si>
    <t>Block Value</t>
  </si>
  <si>
    <t>H</t>
  </si>
  <si>
    <t>Error</t>
  </si>
  <si>
    <t>Repeat.</t>
  </si>
  <si>
    <t>Uncertainty</t>
  </si>
  <si>
    <t xml:space="preserve">Calibrated By </t>
  </si>
  <si>
    <t>Checked By</t>
  </si>
  <si>
    <t xml:space="preserve">                 For SUN - TECH</t>
  </si>
  <si>
    <t xml:space="preserve">                </t>
  </si>
  <si>
    <t>Calibrated by</t>
  </si>
  <si>
    <t xml:space="preserve">Other Points :- 1) Measuring Device &amp; No. :- Dial Guage                                 </t>
  </si>
  <si>
    <t>Test Block Value &amp; Sr. No.</t>
  </si>
  <si>
    <t>ROCKWELL SUPERFICIAL HARDNESS TESTER</t>
  </si>
  <si>
    <t>/2.24</t>
  </si>
  <si>
    <t>&lt;</t>
  </si>
  <si>
    <t>As per scope</t>
  </si>
  <si>
    <t>Reported Uncertainty=</t>
  </si>
  <si>
    <t>HR 30N</t>
  </si>
  <si>
    <r>
      <t>(U</t>
    </r>
    <r>
      <rPr>
        <vertAlign val="subscript"/>
        <sz val="11"/>
        <color theme="1"/>
        <rFont val="Calibri"/>
        <family val="2"/>
        <scheme val="minor"/>
      </rPr>
      <t>C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/ U</t>
    </r>
    <r>
      <rPr>
        <vertAlign val="subscript"/>
        <sz val="11"/>
        <color theme="1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)* (n-1)  =</t>
    </r>
  </si>
  <si>
    <t>1 HR 30N</t>
  </si>
  <si>
    <t>Calibration Procedure No. :- SUN/CPM/CP/01</t>
  </si>
  <si>
    <t>middele</t>
  </si>
  <si>
    <t>0.47/2</t>
  </si>
  <si>
    <t>•  The above calibration  is done at site of customer.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</si>
  <si>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The above reported expanded uncertainties are based on standard uncertainties multiplied by coverage factor K=2,</t>
    </r>
  </si>
  <si>
    <t xml:space="preserve">     providing level of of confidence of 95.45 %.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</si>
  <si>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The calibration results reported in the certificate are valid at the time of and under the stated conditions of </t>
    </r>
  </si>
  <si>
    <t xml:space="preserve">     measurement and is only for the calibration items as identified in the certificate.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</si>
  <si>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Calibration certificate shall not be reproduced except in full, without written approval of SUN-TECH.</t>
    </r>
  </si>
  <si>
    <t>Coverage Factor : K =</t>
  </si>
  <si>
    <t>Name</t>
  </si>
  <si>
    <t xml:space="preserve"># </t>
  </si>
  <si>
    <t>Certificate no</t>
  </si>
  <si>
    <t>Valid Upto</t>
  </si>
  <si>
    <t>SITE CALIBRATION CERTIFICATE FOR</t>
  </si>
  <si>
    <t>2) Indentor &amp; No.:-N/A</t>
  </si>
  <si>
    <t>0.59/2</t>
  </si>
  <si>
    <t>0.48/2</t>
  </si>
  <si>
    <t>Note :- 1) Allowed Repeatability is as per Clause No. 5.3.2 of IS 1586 (Part 2):2018</t>
  </si>
  <si>
    <t xml:space="preserve">             2)Allowed Error is as per Clause No. 5.4.2 of  IS  1586 (Part 2):2018</t>
  </si>
  <si>
    <t>(б/√n)*t =</t>
  </si>
  <si>
    <t>where t = 1.14 for 5 readings</t>
  </si>
  <si>
    <t>Ref Std I.S:-1586-2:2018/ISO 6508-2:2015</t>
  </si>
  <si>
    <t>"----End of Calibration Certificate----"</t>
  </si>
  <si>
    <t>Traceability :</t>
  </si>
  <si>
    <t>Traceability to National Standards thruogh NABL Lab CC-2029</t>
  </si>
  <si>
    <t>HR15N</t>
  </si>
  <si>
    <t>ULR No.:-</t>
  </si>
  <si>
    <t xml:space="preserve">Cali. Certi. No:- </t>
  </si>
  <si>
    <t>25/04/2023</t>
  </si>
  <si>
    <t xml:space="preserve">                                  </t>
  </si>
  <si>
    <t xml:space="preserve">Page No. :- </t>
  </si>
  <si>
    <t xml:space="preserve">Date of Receipt : </t>
  </si>
  <si>
    <t xml:space="preserve">M/s </t>
  </si>
  <si>
    <t>Cali. On Date :-</t>
  </si>
  <si>
    <t xml:space="preserve">Test Temp : </t>
  </si>
  <si>
    <t xml:space="preserve">Condition of Item : </t>
  </si>
  <si>
    <t>Date for next Cali.:</t>
  </si>
  <si>
    <t>SUN/F-34a                       REV : 02</t>
  </si>
  <si>
    <t xml:space="preserve">Cali. Certi.Issue Date:- </t>
  </si>
  <si>
    <t>Sr.No</t>
  </si>
  <si>
    <t>(As per customer's request)</t>
  </si>
  <si>
    <t>Calibration Results (All values in HR)</t>
  </si>
  <si>
    <t>CC394625000000000F</t>
  </si>
  <si>
    <t>HR 15N</t>
  </si>
  <si>
    <t>1 HR 15N</t>
  </si>
  <si>
    <t>Middle</t>
  </si>
  <si>
    <t>Higher</t>
  </si>
  <si>
    <t>HR45N</t>
  </si>
  <si>
    <t>1 HR 45N</t>
  </si>
  <si>
    <t>1 HRA</t>
  </si>
  <si>
    <t>HRB</t>
  </si>
  <si>
    <t>1 HRB</t>
  </si>
  <si>
    <t>HRC</t>
  </si>
  <si>
    <t>Lower</t>
  </si>
  <si>
    <t>1 HRC</t>
  </si>
  <si>
    <t>CERT-0006</t>
  </si>
  <si>
    <t>2025-05-12</t>
  </si>
  <si>
    <t>2026-05-13</t>
  </si>
  <si>
    <t xml:space="preserve">M/s SK group pvt ltd, Pune </t>
  </si>
  <si>
    <t>VTA</t>
  </si>
  <si>
    <t>RHT-128</t>
  </si>
  <si>
    <t>FIE-RHT-005</t>
  </si>
  <si>
    <t>MT-003-A</t>
  </si>
  <si>
    <t>AT SITE</t>
  </si>
  <si>
    <t>26.5 °C</t>
  </si>
  <si>
    <t>Vishal Junior</t>
  </si>
  <si>
    <t>OK</t>
  </si>
  <si>
    <t>Rockwell Hardness</t>
  </si>
  <si>
    <t>HRB-1 81.3 MT-003-A</t>
  </si>
  <si>
    <t>FRI</t>
  </si>
  <si>
    <t>2026-04-22</t>
  </si>
  <si>
    <t>HRA-2 81.5 MT-003-B</t>
  </si>
  <si>
    <t>HRA-3 81.6 MT-003-C</t>
  </si>
  <si>
    <t>HRD-1 81.6 MT-003-Y</t>
  </si>
  <si>
    <t>2027-10-29</t>
  </si>
  <si>
    <t>HRD-2 81.9 MT-003-R</t>
  </si>
  <si>
    <t>2026-10-29</t>
  </si>
  <si>
    <t>HRD-3 81.6 MT-003-T</t>
  </si>
  <si>
    <t>2027-11-29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</si>
</sst>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"/>
    <numFmt numFmtId="166" formatCode="0.000"/>
    <numFmt numFmtId="167" formatCode="0.00000000"/>
    <numFmt numFmtId="168" formatCode="0.000000"/>
    <numFmt numFmtId="169" formatCode="0.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name val="Lucida Handwriting"/>
      <family val="4"/>
    </font>
    <font>
      <b/>
      <sz val="14"/>
      <color theme="1"/>
      <name val="Engravers MT"/>
      <family val="1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11"/>
      <color theme="1"/>
      <name val="Cambria"/>
      <family val="1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mbria"/>
      <family val="1"/>
    </font>
    <font>
      <sz val="11"/>
      <color rgb="FFFF0000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164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5" xfId="0" applyFont="1" applyBorder="1" applyAlignment="1">
      <alignment horizontal="center"/>
    </xf>
    <xf numFmtId="0" fontId="2" fillId="0" borderId="8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66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/>
    <xf numFmtId="0" fontId="6" fillId="0" borderId="6" xfId="0" applyFont="1" applyBorder="1"/>
    <xf numFmtId="0" fontId="6" fillId="0" borderId="11" xfId="0" applyFont="1" applyBorder="1" applyAlignment="1">
      <alignment horizontal="center"/>
    </xf>
    <xf numFmtId="0" fontId="6" fillId="0" borderId="11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7" xfId="0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6" fillId="0" borderId="5" xfId="0" applyNumberFormat="1" applyFont="1" applyBorder="1"/>
    <xf numFmtId="49" fontId="6" fillId="0" borderId="1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0" fillId="0" borderId="3" xfId="0" applyBorder="1"/>
    <xf numFmtId="0" fontId="1" fillId="0" borderId="5" xfId="0" applyFont="1" applyBorder="1" applyAlignment="1">
      <alignment horizontal="left"/>
    </xf>
    <xf numFmtId="14" fontId="0" fillId="0" borderId="6" xfId="0" applyNumberFormat="1" applyBorder="1"/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6" xfId="0" applyNumberFormat="1" applyBorder="1" applyAlignment="1">
      <alignment horizontal="center"/>
    </xf>
    <xf numFmtId="0" fontId="1" fillId="0" borderId="5" xfId="0" applyFont="1" applyBorder="1"/>
    <xf numFmtId="168" fontId="0" fillId="0" borderId="0" xfId="0" applyNumberForma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4" borderId="1" xfId="0" applyFill="1" applyBorder="1"/>
    <xf numFmtId="166" fontId="6" fillId="0" borderId="5" xfId="0" applyNumberFormat="1" applyFont="1" applyBorder="1"/>
    <xf numFmtId="0" fontId="0" fillId="5" borderId="1" xfId="0" applyFill="1" applyBorder="1" applyAlignment="1">
      <alignment horizontal="center"/>
    </xf>
    <xf numFmtId="2" fontId="0" fillId="4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8" fillId="0" borderId="0" xfId="0" applyFont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3" xfId="0" applyBorder="1"/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4" fillId="0" borderId="0" xfId="0" applyFont="1"/>
    <xf numFmtId="0" fontId="14" fillId="0" borderId="6" xfId="0" applyFont="1" applyBorder="1"/>
    <xf numFmtId="0" fontId="25" fillId="0" borderId="0" xfId="0" applyFont="1"/>
    <xf numFmtId="0" fontId="14" fillId="0" borderId="14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14" xfId="0" applyFont="1" applyBorder="1"/>
    <xf numFmtId="0" fontId="14" fillId="0" borderId="15" xfId="0" applyFont="1" applyBorder="1"/>
    <xf numFmtId="2" fontId="0" fillId="0" borderId="0" xfId="0" applyNumberForma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14" fillId="0" borderId="5" xfId="0" applyFont="1" applyBorder="1"/>
    <xf numFmtId="0" fontId="14" fillId="0" borderId="6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0" fillId="0" borderId="15" xfId="0" applyBorder="1"/>
    <xf numFmtId="0" fontId="19" fillId="0" borderId="15" xfId="0" applyFont="1" applyBorder="1"/>
    <xf numFmtId="0" fontId="23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24" fillId="0" borderId="5" xfId="0" applyFont="1" applyBorder="1"/>
    <xf numFmtId="0" fontId="24" fillId="0" borderId="7" xfId="0" applyFont="1" applyBorder="1"/>
    <xf numFmtId="0" fontId="0" fillId="0" borderId="14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14" fillId="0" borderId="0" xfId="0" applyNumberFormat="1" applyFont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2" fontId="0" fillId="4" borderId="1" xfId="0" applyNumberFormat="1" applyFont="1" applyFill="1" applyBorder="1"/>
    <xf numFmtId="0" fontId="14" fillId="0" borderId="1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4" fontId="14" fillId="0" borderId="14" xfId="0" quotePrefix="1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14" fontId="15" fillId="0" borderId="3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8" xfId="0" applyNumberFormat="1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14" fontId="14" fillId="0" borderId="14" xfId="0" quotePrefix="1" applyNumberFormat="1" applyFont="1" applyBorder="1" applyAlignment="1">
      <alignment horizontal="center"/>
    </xf>
    <xf numFmtId="14" fontId="14" fillId="0" borderId="1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16" fillId="0" borderId="0" xfId="0" applyFont="1" applyAlignment="1">
      <alignment horizontal="left"/>
    </xf>
    <xf numFmtId="14" fontId="19" fillId="0" borderId="14" xfId="0" quotePrefix="1" applyNumberFormat="1" applyFont="1" applyBorder="1" applyAlignment="1">
      <alignment horizontal="left"/>
    </xf>
    <xf numFmtId="14" fontId="19" fillId="0" borderId="15" xfId="0" applyNumberFormat="1" applyFont="1" applyBorder="1" applyAlignment="1">
      <alignment horizontal="left"/>
    </xf>
    <xf numFmtId="0" fontId="14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6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4" fontId="15" fillId="0" borderId="14" xfId="0" applyNumberFormat="1" applyFont="1" applyBorder="1" applyAlignment="1">
      <alignment horizontal="center"/>
    </xf>
    <xf numFmtId="14" fontId="15" fillId="0" borderId="15" xfId="0" applyNumberFormat="1" applyFont="1" applyBorder="1" applyAlignment="1">
      <alignment horizontal="center"/>
    </xf>
    <xf numFmtId="14" fontId="15" fillId="0" borderId="1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6" xfId="0" applyFont="1" applyBorder="1" applyAlignment="1">
      <alignment horizontal="center"/>
    </xf>
    <xf numFmtId="0" fontId="10" fillId="0" borderId="14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10" fillId="0" borderId="15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14" fontId="14" fillId="0" borderId="8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167" fontId="6" fillId="0" borderId="4" xfId="0" applyNumberFormat="1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49" fontId="4" fillId="0" borderId="5" xfId="0" applyNumberFormat="1" applyFont="1" applyBorder="1"/>
    <xf numFmtId="0" fontId="4" fillId="0" borderId="0" xfId="0" applyFont="1"/>
    <xf numFmtId="49" fontId="6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9" fontId="6" fillId="0" borderId="5" xfId="0" applyNumberFormat="1" applyFont="1" applyBorder="1" applyAlignment="1">
      <alignment horizontal="center"/>
    </xf>
    <xf numFmtId="169" fontId="6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left"/>
    </xf>
    <xf numFmtId="14" fontId="0" fillId="0" borderId="14" xfId="0" applyNumberForma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165" fontId="6" fillId="0" borderId="5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49" fontId="4" fillId="0" borderId="2" xfId="0" applyNumberFormat="1" applyFont="1" applyBorder="1"/>
    <xf numFmtId="0" fontId="4" fillId="0" borderId="3" xfId="0" applyFont="1" applyBorder="1"/>
    <xf numFmtId="166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6" fillId="0" borderId="5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300</xdr:row>
      <xdr:rowOff>19050</xdr:rowOff>
    </xdr:from>
    <xdr:to>
      <xdr:col>2</xdr:col>
      <xdr:colOff>581025</xdr:colOff>
      <xdr:row>300</xdr:row>
      <xdr:rowOff>20638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38250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300</xdr:row>
      <xdr:rowOff>19050</xdr:rowOff>
    </xdr:from>
    <xdr:to>
      <xdr:col>3</xdr:col>
      <xdr:colOff>466725</xdr:colOff>
      <xdr:row>300</xdr:row>
      <xdr:rowOff>20638</xdr:rowOff>
    </xdr:to>
    <xdr:cxnSp macro="">
      <xdr:nvCxnSpPr>
        <xdr:cNvPr id="170" name="Straight Connector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876425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300</xdr:row>
      <xdr:rowOff>28575</xdr:rowOff>
    </xdr:from>
    <xdr:to>
      <xdr:col>4</xdr:col>
      <xdr:colOff>447675</xdr:colOff>
      <xdr:row>300</xdr:row>
      <xdr:rowOff>30163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466975" y="246792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302</xdr:row>
      <xdr:rowOff>0</xdr:rowOff>
    </xdr:from>
    <xdr:to>
      <xdr:col>5</xdr:col>
      <xdr:colOff>533400</xdr:colOff>
      <xdr:row>303</xdr:row>
      <xdr:rowOff>57150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190875" y="250983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301</xdr:row>
      <xdr:rowOff>152400</xdr:rowOff>
    </xdr:from>
    <xdr:to>
      <xdr:col>7</xdr:col>
      <xdr:colOff>0</xdr:colOff>
      <xdr:row>301</xdr:row>
      <xdr:rowOff>153988</xdr:rowOff>
    </xdr:to>
    <xdr:cxnSp macro="">
      <xdr:nvCxnSpPr>
        <xdr:cNvPr id="173" name="Straight Connector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533775" y="249936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301</xdr:row>
      <xdr:rowOff>161927</xdr:rowOff>
    </xdr:from>
    <xdr:to>
      <xdr:col>6</xdr:col>
      <xdr:colOff>19048</xdr:colOff>
      <xdr:row>303</xdr:row>
      <xdr:rowOff>38101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328987" y="250459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302</xdr:row>
      <xdr:rowOff>19050</xdr:rowOff>
    </xdr:from>
    <xdr:to>
      <xdr:col>6</xdr:col>
      <xdr:colOff>485775</xdr:colOff>
      <xdr:row>302</xdr:row>
      <xdr:rowOff>20638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895725" y="25050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305</xdr:row>
      <xdr:rowOff>2</xdr:rowOff>
    </xdr:from>
    <xdr:to>
      <xdr:col>6</xdr:col>
      <xdr:colOff>161925</xdr:colOff>
      <xdr:row>306</xdr:row>
      <xdr:rowOff>19052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538538" y="256651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305</xdr:row>
      <xdr:rowOff>19050</xdr:rowOff>
    </xdr:from>
    <xdr:to>
      <xdr:col>6</xdr:col>
      <xdr:colOff>76200</xdr:colOff>
      <xdr:row>306</xdr:row>
      <xdr:rowOff>19050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19475" y="256317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304</xdr:row>
      <xdr:rowOff>180975</xdr:rowOff>
    </xdr:from>
    <xdr:to>
      <xdr:col>6</xdr:col>
      <xdr:colOff>476250</xdr:colOff>
      <xdr:row>304</xdr:row>
      <xdr:rowOff>182563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686175" y="255936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326</xdr:row>
      <xdr:rowOff>180975</xdr:rowOff>
    </xdr:from>
    <xdr:to>
      <xdr:col>3</xdr:col>
      <xdr:colOff>581025</xdr:colOff>
      <xdr:row>326</xdr:row>
      <xdr:rowOff>182563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71525" y="298037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523876</xdr:colOff>
      <xdr:row>326</xdr:row>
      <xdr:rowOff>180974</xdr:rowOff>
    </xdr:from>
    <xdr:to>
      <xdr:col>1</xdr:col>
      <xdr:colOff>581026</xdr:colOff>
      <xdr:row>327</xdr:row>
      <xdr:rowOff>190499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33413" y="298751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438151</xdr:colOff>
      <xdr:row>327</xdr:row>
      <xdr:rowOff>66678</xdr:rowOff>
    </xdr:from>
    <xdr:to>
      <xdr:col>1</xdr:col>
      <xdr:colOff>514351</xdr:colOff>
      <xdr:row>328</xdr:row>
      <xdr:rowOff>19051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85789" y="299132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330</xdr:row>
      <xdr:rowOff>0</xdr:rowOff>
    </xdr:from>
    <xdr:to>
      <xdr:col>2</xdr:col>
      <xdr:colOff>971550</xdr:colOff>
      <xdr:row>330</xdr:row>
      <xdr:rowOff>1588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66775" y="303847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330</xdr:row>
      <xdr:rowOff>28575</xdr:rowOff>
    </xdr:from>
    <xdr:to>
      <xdr:col>2</xdr:col>
      <xdr:colOff>57150</xdr:colOff>
      <xdr:row>330</xdr:row>
      <xdr:rowOff>171448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19138" y="304466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47626</xdr:colOff>
      <xdr:row>330</xdr:row>
      <xdr:rowOff>9527</xdr:rowOff>
    </xdr:from>
    <xdr:to>
      <xdr:col>2</xdr:col>
      <xdr:colOff>104776</xdr:colOff>
      <xdr:row>330</xdr:row>
      <xdr:rowOff>142878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781050" y="304323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300</xdr:row>
      <xdr:rowOff>19050</xdr:rowOff>
    </xdr:from>
    <xdr:to>
      <xdr:col>12</xdr:col>
      <xdr:colOff>581025</xdr:colOff>
      <xdr:row>300</xdr:row>
      <xdr:rowOff>20638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CxnSpPr/>
      </xdr:nvCxnSpPr>
      <xdr:spPr>
        <a:xfrm>
          <a:off x="1238250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352425</xdr:colOff>
      <xdr:row>300</xdr:row>
      <xdr:rowOff>19050</xdr:rowOff>
    </xdr:from>
    <xdr:to>
      <xdr:col>13</xdr:col>
      <xdr:colOff>466725</xdr:colOff>
      <xdr:row>300</xdr:row>
      <xdr:rowOff>20638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CxnSpPr/>
      </xdr:nvCxnSpPr>
      <xdr:spPr>
        <a:xfrm>
          <a:off x="1876425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333375</xdr:colOff>
      <xdr:row>300</xdr:row>
      <xdr:rowOff>28575</xdr:rowOff>
    </xdr:from>
    <xdr:to>
      <xdr:col>14</xdr:col>
      <xdr:colOff>447675</xdr:colOff>
      <xdr:row>300</xdr:row>
      <xdr:rowOff>30163</xdr:rowOff>
    </xdr:to>
    <xdr:cxnSp macro="">
      <xdr:nvCxnSpPr>
        <xdr:cNvPr id="187" name="Straight Connector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CxnSpPr/>
      </xdr:nvCxnSpPr>
      <xdr:spPr>
        <a:xfrm>
          <a:off x="2466975" y="246792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419100</xdr:colOff>
      <xdr:row>302</xdr:row>
      <xdr:rowOff>0</xdr:rowOff>
    </xdr:from>
    <xdr:to>
      <xdr:col>15</xdr:col>
      <xdr:colOff>533400</xdr:colOff>
      <xdr:row>303</xdr:row>
      <xdr:rowOff>57150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CxnSpPr/>
      </xdr:nvCxnSpPr>
      <xdr:spPr>
        <a:xfrm rot="16200000" flipH="1">
          <a:off x="3190875" y="250983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301</xdr:row>
      <xdr:rowOff>152400</xdr:rowOff>
    </xdr:from>
    <xdr:to>
      <xdr:col>17</xdr:col>
      <xdr:colOff>0</xdr:colOff>
      <xdr:row>301</xdr:row>
      <xdr:rowOff>153988</xdr:rowOff>
    </xdr:to>
    <xdr:cxnSp macro="">
      <xdr:nvCxnSpPr>
        <xdr:cNvPr id="189" name="Straight Connector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CxnSpPr/>
      </xdr:nvCxnSpPr>
      <xdr:spPr>
        <a:xfrm>
          <a:off x="3533775" y="249936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533399</xdr:colOff>
      <xdr:row>301</xdr:row>
      <xdr:rowOff>161927</xdr:rowOff>
    </xdr:from>
    <xdr:to>
      <xdr:col>16</xdr:col>
      <xdr:colOff>19048</xdr:colOff>
      <xdr:row>303</xdr:row>
      <xdr:rowOff>38101</xdr:rowOff>
    </xdr:to>
    <xdr:cxnSp macro="">
      <xdr:nvCxnSpPr>
        <xdr:cNvPr id="190" name="Straight Connector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CxnSpPr/>
      </xdr:nvCxnSpPr>
      <xdr:spPr>
        <a:xfrm rot="5400000" flipH="1" flipV="1">
          <a:off x="3328987" y="250459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371475</xdr:colOff>
      <xdr:row>302</xdr:row>
      <xdr:rowOff>19050</xdr:rowOff>
    </xdr:from>
    <xdr:to>
      <xdr:col>16</xdr:col>
      <xdr:colOff>485775</xdr:colOff>
      <xdr:row>302</xdr:row>
      <xdr:rowOff>20638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CxnSpPr/>
      </xdr:nvCxnSpPr>
      <xdr:spPr>
        <a:xfrm>
          <a:off x="3895725" y="25050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305</xdr:row>
      <xdr:rowOff>2</xdr:rowOff>
    </xdr:from>
    <xdr:to>
      <xdr:col>16</xdr:col>
      <xdr:colOff>161925</xdr:colOff>
      <xdr:row>306</xdr:row>
      <xdr:rowOff>19052</xdr:rowOff>
    </xdr:to>
    <xdr:cxnSp macro="">
      <xdr:nvCxnSpPr>
        <xdr:cNvPr id="192" name="Straight Connector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CxnSpPr/>
      </xdr:nvCxnSpPr>
      <xdr:spPr>
        <a:xfrm rot="5400000">
          <a:off x="3538538" y="256651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590550</xdr:colOff>
      <xdr:row>305</xdr:row>
      <xdr:rowOff>19050</xdr:rowOff>
    </xdr:from>
    <xdr:to>
      <xdr:col>16</xdr:col>
      <xdr:colOff>76200</xdr:colOff>
      <xdr:row>306</xdr:row>
      <xdr:rowOff>19050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CxnSpPr/>
      </xdr:nvCxnSpPr>
      <xdr:spPr>
        <a:xfrm rot="16200000" flipH="1">
          <a:off x="3419475" y="256317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161925</xdr:colOff>
      <xdr:row>304</xdr:row>
      <xdr:rowOff>180975</xdr:rowOff>
    </xdr:from>
    <xdr:to>
      <xdr:col>16</xdr:col>
      <xdr:colOff>476250</xdr:colOff>
      <xdr:row>304</xdr:row>
      <xdr:rowOff>182563</xdr:rowOff>
    </xdr:to>
    <xdr:cxnSp macro="">
      <xdr:nvCxnSpPr>
        <xdr:cNvPr id="194" name="Straight Connector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CxnSpPr/>
      </xdr:nvCxnSpPr>
      <xdr:spPr>
        <a:xfrm>
          <a:off x="3686175" y="255936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326</xdr:row>
      <xdr:rowOff>180975</xdr:rowOff>
    </xdr:from>
    <xdr:to>
      <xdr:col>13</xdr:col>
      <xdr:colOff>581025</xdr:colOff>
      <xdr:row>326</xdr:row>
      <xdr:rowOff>182563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CxnSpPr/>
      </xdr:nvCxnSpPr>
      <xdr:spPr>
        <a:xfrm>
          <a:off x="771525" y="298037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523876</xdr:colOff>
      <xdr:row>326</xdr:row>
      <xdr:rowOff>180974</xdr:rowOff>
    </xdr:from>
    <xdr:to>
      <xdr:col>11</xdr:col>
      <xdr:colOff>581026</xdr:colOff>
      <xdr:row>327</xdr:row>
      <xdr:rowOff>190499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CxnSpPr/>
      </xdr:nvCxnSpPr>
      <xdr:spPr>
        <a:xfrm rot="5400000">
          <a:off x="633413" y="298751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438151</xdr:colOff>
      <xdr:row>327</xdr:row>
      <xdr:rowOff>66678</xdr:rowOff>
    </xdr:from>
    <xdr:to>
      <xdr:col>11</xdr:col>
      <xdr:colOff>514351</xdr:colOff>
      <xdr:row>328</xdr:row>
      <xdr:rowOff>19051</xdr:rowOff>
    </xdr:to>
    <xdr:cxnSp macro="">
      <xdr:nvCxnSpPr>
        <xdr:cNvPr id="197" name="Straight Connector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CxnSpPr/>
      </xdr:nvCxnSpPr>
      <xdr:spPr>
        <a:xfrm rot="16200000" flipV="1">
          <a:off x="585789" y="299132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330</xdr:row>
      <xdr:rowOff>0</xdr:rowOff>
    </xdr:from>
    <xdr:to>
      <xdr:col>12</xdr:col>
      <xdr:colOff>971550</xdr:colOff>
      <xdr:row>330</xdr:row>
      <xdr:rowOff>1588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CxnSpPr/>
      </xdr:nvCxnSpPr>
      <xdr:spPr>
        <a:xfrm>
          <a:off x="866775" y="303847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330</xdr:row>
      <xdr:rowOff>28575</xdr:rowOff>
    </xdr:from>
    <xdr:to>
      <xdr:col>12</xdr:col>
      <xdr:colOff>57150</xdr:colOff>
      <xdr:row>330</xdr:row>
      <xdr:rowOff>171448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CxnSpPr/>
      </xdr:nvCxnSpPr>
      <xdr:spPr>
        <a:xfrm rot="16200000" flipV="1">
          <a:off x="719138" y="304466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47626</xdr:colOff>
      <xdr:row>330</xdr:row>
      <xdr:rowOff>9527</xdr:rowOff>
    </xdr:from>
    <xdr:to>
      <xdr:col>12</xdr:col>
      <xdr:colOff>104776</xdr:colOff>
      <xdr:row>330</xdr:row>
      <xdr:rowOff>142878</xdr:rowOff>
    </xdr:to>
    <xdr:cxnSp macro="">
      <xdr:nvCxnSpPr>
        <xdr:cNvPr id="200" name="Straight Connector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CxnSpPr/>
      </xdr:nvCxnSpPr>
      <xdr:spPr>
        <a:xfrm rot="5400000" flipH="1" flipV="1">
          <a:off x="781050" y="304323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390526</xdr:colOff>
      <xdr:row>41</xdr:row>
      <xdr:rowOff>38099</xdr:rowOff>
    </xdr:from>
    <xdr:to>
      <xdr:col>1</xdr:col>
      <xdr:colOff>485776</xdr:colOff>
      <xdr:row>41</xdr:row>
      <xdr:rowOff>180974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7688" y="789146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44</xdr:row>
      <xdr:rowOff>0</xdr:rowOff>
    </xdr:from>
    <xdr:to>
      <xdr:col>1</xdr:col>
      <xdr:colOff>476250</xdr:colOff>
      <xdr:row>44</xdr:row>
      <xdr:rowOff>142875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38162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41</xdr:row>
      <xdr:rowOff>0</xdr:rowOff>
    </xdr:from>
    <xdr:to>
      <xdr:col>11</xdr:col>
      <xdr:colOff>657225</xdr:colOff>
      <xdr:row>41</xdr:row>
      <xdr:rowOff>142875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CxnSpPr/>
      </xdr:nvCxnSpPr>
      <xdr:spPr>
        <a:xfrm rot="16200000" flipH="1">
          <a:off x="6786562" y="78533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44</xdr:row>
      <xdr:rowOff>0</xdr:rowOff>
    </xdr:from>
    <xdr:to>
      <xdr:col>11</xdr:col>
      <xdr:colOff>628650</xdr:colOff>
      <xdr:row>44</xdr:row>
      <xdr:rowOff>142875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CxnSpPr/>
      </xdr:nvCxnSpPr>
      <xdr:spPr>
        <a:xfrm rot="16200000" flipH="1">
          <a:off x="6757987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495302</xdr:colOff>
      <xdr:row>41</xdr:row>
      <xdr:rowOff>19053</xdr:rowOff>
    </xdr:from>
    <xdr:to>
      <xdr:col>2</xdr:col>
      <xdr:colOff>19051</xdr:colOff>
      <xdr:row>41</xdr:row>
      <xdr:rowOff>180974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52466" y="7872414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44</xdr:row>
      <xdr:rowOff>0</xdr:rowOff>
    </xdr:from>
    <xdr:to>
      <xdr:col>1</xdr:col>
      <xdr:colOff>581024</xdr:colOff>
      <xdr:row>44</xdr:row>
      <xdr:rowOff>161921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388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619125</xdr:colOff>
      <xdr:row>41</xdr:row>
      <xdr:rowOff>0</xdr:rowOff>
    </xdr:from>
    <xdr:to>
      <xdr:col>12</xdr:col>
      <xdr:colOff>19049</xdr:colOff>
      <xdr:row>41</xdr:row>
      <xdr:rowOff>161921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CxnSpPr/>
      </xdr:nvCxnSpPr>
      <xdr:spPr>
        <a:xfrm rot="5400000">
          <a:off x="6843714" y="78533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628650</xdr:colOff>
      <xdr:row>44</xdr:row>
      <xdr:rowOff>0</xdr:rowOff>
    </xdr:from>
    <xdr:to>
      <xdr:col>12</xdr:col>
      <xdr:colOff>28574</xdr:colOff>
      <xdr:row>44</xdr:row>
      <xdr:rowOff>161921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CxnSpPr/>
      </xdr:nvCxnSpPr>
      <xdr:spPr>
        <a:xfrm rot="5400000">
          <a:off x="685323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41</xdr:row>
      <xdr:rowOff>9525</xdr:rowOff>
    </xdr:from>
    <xdr:to>
      <xdr:col>3</xdr:col>
      <xdr:colOff>466725</xdr:colOff>
      <xdr:row>41</xdr:row>
      <xdr:rowOff>11113</xdr:rowOff>
    </xdr:to>
    <xdr:cxnSp macro="">
      <xdr:nvCxnSpPr>
        <xdr:cNvPr id="213" name="Straight Connector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09625" y="7839075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44</xdr:row>
      <xdr:rowOff>0</xdr:rowOff>
    </xdr:from>
    <xdr:to>
      <xdr:col>3</xdr:col>
      <xdr:colOff>428625</xdr:colOff>
      <xdr:row>44</xdr:row>
      <xdr:rowOff>1588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7152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41</xdr:row>
      <xdr:rowOff>0</xdr:rowOff>
    </xdr:from>
    <xdr:to>
      <xdr:col>13</xdr:col>
      <xdr:colOff>419100</xdr:colOff>
      <xdr:row>41</xdr:row>
      <xdr:rowOff>1588</xdr:rowOff>
    </xdr:to>
    <xdr:cxnSp macro="">
      <xdr:nvCxnSpPr>
        <xdr:cNvPr id="215" name="Straight Connector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CxnSpPr/>
      </xdr:nvCxnSpPr>
      <xdr:spPr>
        <a:xfrm>
          <a:off x="6962775" y="78295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44</xdr:row>
      <xdr:rowOff>0</xdr:rowOff>
    </xdr:from>
    <xdr:to>
      <xdr:col>13</xdr:col>
      <xdr:colOff>419100</xdr:colOff>
      <xdr:row>44</xdr:row>
      <xdr:rowOff>1588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CxnSpPr/>
      </xdr:nvCxnSpPr>
      <xdr:spPr>
        <a:xfrm>
          <a:off x="696277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561975</xdr:colOff>
      <xdr:row>41</xdr:row>
      <xdr:rowOff>0</xdr:rowOff>
    </xdr:from>
    <xdr:to>
      <xdr:col>21</xdr:col>
      <xdr:colOff>657225</xdr:colOff>
      <xdr:row>41</xdr:row>
      <xdr:rowOff>142875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 rot="16200000" flipH="1">
          <a:off x="6786562" y="78533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533400</xdr:colOff>
      <xdr:row>44</xdr:row>
      <xdr:rowOff>0</xdr:rowOff>
    </xdr:from>
    <xdr:to>
      <xdr:col>21</xdr:col>
      <xdr:colOff>628650</xdr:colOff>
      <xdr:row>44</xdr:row>
      <xdr:rowOff>142875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 rot="16200000" flipH="1">
          <a:off x="6757987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619125</xdr:colOff>
      <xdr:row>41</xdr:row>
      <xdr:rowOff>0</xdr:rowOff>
    </xdr:from>
    <xdr:to>
      <xdr:col>22</xdr:col>
      <xdr:colOff>19049</xdr:colOff>
      <xdr:row>41</xdr:row>
      <xdr:rowOff>161921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 rot="5400000">
          <a:off x="6843714" y="78533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628650</xdr:colOff>
      <xdr:row>44</xdr:row>
      <xdr:rowOff>0</xdr:rowOff>
    </xdr:from>
    <xdr:to>
      <xdr:col>22</xdr:col>
      <xdr:colOff>28574</xdr:colOff>
      <xdr:row>44</xdr:row>
      <xdr:rowOff>161921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 rot="5400000">
          <a:off x="685323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41</xdr:row>
      <xdr:rowOff>0</xdr:rowOff>
    </xdr:from>
    <xdr:to>
      <xdr:col>23</xdr:col>
      <xdr:colOff>419100</xdr:colOff>
      <xdr:row>41</xdr:row>
      <xdr:rowOff>1588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6962775" y="78295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44</xdr:row>
      <xdr:rowOff>0</xdr:rowOff>
    </xdr:from>
    <xdr:to>
      <xdr:col>23</xdr:col>
      <xdr:colOff>419100</xdr:colOff>
      <xdr:row>44</xdr:row>
      <xdr:rowOff>1588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696277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556260</xdr:colOff>
      <xdr:row>16</xdr:row>
      <xdr:rowOff>38100</xdr:rowOff>
    </xdr:from>
    <xdr:to>
      <xdr:col>5</xdr:col>
      <xdr:colOff>640080</xdr:colOff>
      <xdr:row>18</xdr:row>
      <xdr:rowOff>0</xdr:rowOff>
    </xdr:to>
    <xdr:cxnSp macro="">
      <xdr:nvCxnSpPr>
        <xdr:cNvPr id="3" name="Straight Connector 2"/>
        <xdr:cNvCxnSpPr/>
      </xdr:nvCxnSpPr>
      <xdr:spPr>
        <a:xfrm>
          <a:off x="3459480" y="299466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624840</xdr:colOff>
      <xdr:row>15</xdr:row>
      <xdr:rowOff>167640</xdr:rowOff>
    </xdr:from>
    <xdr:to>
      <xdr:col>6</xdr:col>
      <xdr:colOff>22860</xdr:colOff>
      <xdr:row>17</xdr:row>
      <xdr:rowOff>152400</xdr:rowOff>
    </xdr:to>
    <xdr:cxnSp macro="">
      <xdr:nvCxnSpPr>
        <xdr:cNvPr id="5" name="Straight Connector 4"/>
        <xdr:cNvCxnSpPr/>
      </xdr:nvCxnSpPr>
      <xdr:spPr>
        <a:xfrm flipH="1">
          <a:off x="3528060" y="294132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</xdr:colOff>
      <xdr:row>15</xdr:row>
      <xdr:rowOff>160020</xdr:rowOff>
    </xdr:from>
    <xdr:to>
      <xdr:col>7</xdr:col>
      <xdr:colOff>22860</xdr:colOff>
      <xdr:row>15</xdr:row>
      <xdr:rowOff>160020</xdr:rowOff>
    </xdr:to>
    <xdr:cxnSp macro="">
      <xdr:nvCxnSpPr>
        <xdr:cNvPr id="7" name="Straight Connector 6"/>
        <xdr:cNvCxnSpPr/>
      </xdr:nvCxnSpPr>
      <xdr:spPr>
        <a:xfrm>
          <a:off x="3642360" y="293370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601980</xdr:colOff>
      <xdr:row>18</xdr:row>
      <xdr:rowOff>175260</xdr:rowOff>
    </xdr:from>
    <xdr:to>
      <xdr:col>5</xdr:col>
      <xdr:colOff>693420</xdr:colOff>
      <xdr:row>19</xdr:row>
      <xdr:rowOff>175260</xdr:rowOff>
    </xdr:to>
    <xdr:cxnSp macro="">
      <xdr:nvCxnSpPr>
        <xdr:cNvPr id="9" name="Straight Connector 8"/>
        <xdr:cNvCxnSpPr/>
      </xdr:nvCxnSpPr>
      <xdr:spPr>
        <a:xfrm>
          <a:off x="3505200" y="349758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693420</xdr:colOff>
      <xdr:row>18</xdr:row>
      <xdr:rowOff>144780</xdr:rowOff>
    </xdr:from>
    <xdr:to>
      <xdr:col>6</xdr:col>
      <xdr:colOff>30480</xdr:colOff>
      <xdr:row>20</xdr:row>
      <xdr:rowOff>15240</xdr:rowOff>
    </xdr:to>
    <xdr:cxnSp macro="">
      <xdr:nvCxnSpPr>
        <xdr:cNvPr id="11" name="Straight Connector 10"/>
        <xdr:cNvCxnSpPr/>
      </xdr:nvCxnSpPr>
      <xdr:spPr>
        <a:xfrm flipH="1">
          <a:off x="3596640" y="346710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</xdr:colOff>
      <xdr:row>18</xdr:row>
      <xdr:rowOff>167640</xdr:rowOff>
    </xdr:from>
    <xdr:to>
      <xdr:col>7</xdr:col>
      <xdr:colOff>7620</xdr:colOff>
      <xdr:row>18</xdr:row>
      <xdr:rowOff>175260</xdr:rowOff>
    </xdr:to>
    <xdr:cxnSp macro="">
      <xdr:nvCxnSpPr>
        <xdr:cNvPr id="13" name="Straight Connector 12"/>
        <xdr:cNvCxnSpPr/>
      </xdr:nvCxnSpPr>
      <xdr:spPr>
        <a:xfrm flipV="1">
          <a:off x="3627120" y="348996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563880</xdr:colOff>
      <xdr:row>16</xdr:row>
      <xdr:rowOff>15240</xdr:rowOff>
    </xdr:from>
    <xdr:to>
      <xdr:col>15</xdr:col>
      <xdr:colOff>716280</xdr:colOff>
      <xdr:row>18</xdr:row>
      <xdr:rowOff>0</xdr:rowOff>
    </xdr:to>
    <xdr:cxnSp macro="">
      <xdr:nvCxnSpPr>
        <xdr:cNvPr id="15" name="Straight Connector 14"/>
        <xdr:cNvCxnSpPr/>
      </xdr:nvCxnSpPr>
      <xdr:spPr>
        <a:xfrm>
          <a:off x="9669780" y="2971800"/>
          <a:ext cx="15240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723900</xdr:colOff>
      <xdr:row>16</xdr:row>
      <xdr:rowOff>0</xdr:rowOff>
    </xdr:from>
    <xdr:to>
      <xdr:col>16</xdr:col>
      <xdr:colOff>7620</xdr:colOff>
      <xdr:row>18</xdr:row>
      <xdr:rowOff>15240</xdr:rowOff>
    </xdr:to>
    <xdr:cxnSp macro="">
      <xdr:nvCxnSpPr>
        <xdr:cNvPr id="17" name="Straight Connector 16"/>
        <xdr:cNvCxnSpPr/>
      </xdr:nvCxnSpPr>
      <xdr:spPr>
        <a:xfrm flipH="1">
          <a:off x="9829800" y="2956560"/>
          <a:ext cx="60960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15</xdr:row>
      <xdr:rowOff>167640</xdr:rowOff>
    </xdr:from>
    <xdr:to>
      <xdr:col>17</xdr:col>
      <xdr:colOff>60960</xdr:colOff>
      <xdr:row>16</xdr:row>
      <xdr:rowOff>0</xdr:rowOff>
    </xdr:to>
    <xdr:cxnSp macro="">
      <xdr:nvCxnSpPr>
        <xdr:cNvPr id="19" name="Straight Connector 18"/>
        <xdr:cNvCxnSpPr/>
      </xdr:nvCxnSpPr>
      <xdr:spPr>
        <a:xfrm>
          <a:off x="9898380" y="2941320"/>
          <a:ext cx="65532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586740</xdr:colOff>
      <xdr:row>19</xdr:row>
      <xdr:rowOff>7620</xdr:rowOff>
    </xdr:from>
    <xdr:to>
      <xdr:col>15</xdr:col>
      <xdr:colOff>723900</xdr:colOff>
      <xdr:row>20</xdr:row>
      <xdr:rowOff>15240</xdr:rowOff>
    </xdr:to>
    <xdr:cxnSp macro="">
      <xdr:nvCxnSpPr>
        <xdr:cNvPr id="21" name="Straight Connector 20"/>
        <xdr:cNvCxnSpPr/>
      </xdr:nvCxnSpPr>
      <xdr:spPr>
        <a:xfrm>
          <a:off x="9692640" y="3512820"/>
          <a:ext cx="13716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723900</xdr:colOff>
      <xdr:row>18</xdr:row>
      <xdr:rowOff>175260</xdr:rowOff>
    </xdr:from>
    <xdr:to>
      <xdr:col>16</xdr:col>
      <xdr:colOff>22860</xdr:colOff>
      <xdr:row>20</xdr:row>
      <xdr:rowOff>22860</xdr:rowOff>
    </xdr:to>
    <xdr:cxnSp macro="">
      <xdr:nvCxnSpPr>
        <xdr:cNvPr id="23" name="Straight Connector 22"/>
        <xdr:cNvCxnSpPr/>
      </xdr:nvCxnSpPr>
      <xdr:spPr>
        <a:xfrm flipH="1">
          <a:off x="9829800" y="3497580"/>
          <a:ext cx="76200" cy="2133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18</xdr:row>
      <xdr:rowOff>167640</xdr:rowOff>
    </xdr:from>
    <xdr:to>
      <xdr:col>17</xdr:col>
      <xdr:colOff>0</xdr:colOff>
      <xdr:row>18</xdr:row>
      <xdr:rowOff>175260</xdr:rowOff>
    </xdr:to>
    <xdr:cxnSp macro="">
      <xdr:nvCxnSpPr>
        <xdr:cNvPr id="25" name="Straight Connector 24"/>
        <xdr:cNvCxnSpPr/>
      </xdr:nvCxnSpPr>
      <xdr:spPr>
        <a:xfrm>
          <a:off x="9898380" y="3489960"/>
          <a:ext cx="59436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586740</xdr:colOff>
      <xdr:row>16</xdr:row>
      <xdr:rowOff>0</xdr:rowOff>
    </xdr:from>
    <xdr:to>
      <xdr:col>25</xdr:col>
      <xdr:colOff>716280</xdr:colOff>
      <xdr:row>17</xdr:row>
      <xdr:rowOff>167640</xdr:rowOff>
    </xdr:to>
    <xdr:cxnSp macro="">
      <xdr:nvCxnSpPr>
        <xdr:cNvPr id="27" name="Straight Connector 26"/>
        <xdr:cNvCxnSpPr/>
      </xdr:nvCxnSpPr>
      <xdr:spPr>
        <a:xfrm>
          <a:off x="16032480" y="2956560"/>
          <a:ext cx="12954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723900</xdr:colOff>
      <xdr:row>16</xdr:row>
      <xdr:rowOff>0</xdr:rowOff>
    </xdr:from>
    <xdr:to>
      <xdr:col>25</xdr:col>
      <xdr:colOff>746760</xdr:colOff>
      <xdr:row>17</xdr:row>
      <xdr:rowOff>167640</xdr:rowOff>
    </xdr:to>
    <xdr:cxnSp macro="">
      <xdr:nvCxnSpPr>
        <xdr:cNvPr id="29" name="Straight Connector 28"/>
        <xdr:cNvCxnSpPr/>
      </xdr:nvCxnSpPr>
      <xdr:spPr>
        <a:xfrm flipH="1">
          <a:off x="16169640" y="2956560"/>
          <a:ext cx="2286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15240</xdr:colOff>
      <xdr:row>16</xdr:row>
      <xdr:rowOff>0</xdr:rowOff>
    </xdr:from>
    <xdr:to>
      <xdr:col>27</xdr:col>
      <xdr:colOff>15240</xdr:colOff>
      <xdr:row>16</xdr:row>
      <xdr:rowOff>22860</xdr:rowOff>
    </xdr:to>
    <xdr:cxnSp macro="">
      <xdr:nvCxnSpPr>
        <xdr:cNvPr id="31" name="Straight Connector 30"/>
        <xdr:cNvCxnSpPr/>
      </xdr:nvCxnSpPr>
      <xdr:spPr>
        <a:xfrm>
          <a:off x="16215360" y="2956560"/>
          <a:ext cx="609600" cy="22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617220</xdr:colOff>
      <xdr:row>19</xdr:row>
      <xdr:rowOff>0</xdr:rowOff>
    </xdr:from>
    <xdr:to>
      <xdr:col>25</xdr:col>
      <xdr:colOff>739140</xdr:colOff>
      <xdr:row>20</xdr:row>
      <xdr:rowOff>22860</xdr:rowOff>
    </xdr:to>
    <xdr:cxnSp macro="">
      <xdr:nvCxnSpPr>
        <xdr:cNvPr id="33" name="Straight Connector 32"/>
        <xdr:cNvCxnSpPr/>
      </xdr:nvCxnSpPr>
      <xdr:spPr>
        <a:xfrm>
          <a:off x="16062960" y="3505200"/>
          <a:ext cx="121920" cy="2057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731520</xdr:colOff>
      <xdr:row>19</xdr:row>
      <xdr:rowOff>15240</xdr:rowOff>
    </xdr:from>
    <xdr:to>
      <xdr:col>26</xdr:col>
      <xdr:colOff>53340</xdr:colOff>
      <xdr:row>20</xdr:row>
      <xdr:rowOff>22860</xdr:rowOff>
    </xdr:to>
    <xdr:cxnSp macro="">
      <xdr:nvCxnSpPr>
        <xdr:cNvPr id="35" name="Straight Connector 34"/>
        <xdr:cNvCxnSpPr/>
      </xdr:nvCxnSpPr>
      <xdr:spPr>
        <a:xfrm flipH="1">
          <a:off x="16177260" y="3520440"/>
          <a:ext cx="7620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45720</xdr:colOff>
      <xdr:row>19</xdr:row>
      <xdr:rowOff>0</xdr:rowOff>
    </xdr:from>
    <xdr:to>
      <xdr:col>27</xdr:col>
      <xdr:colOff>30480</xdr:colOff>
      <xdr:row>19</xdr:row>
      <xdr:rowOff>7620</xdr:rowOff>
    </xdr:to>
    <xdr:cxnSp macro="">
      <xdr:nvCxnSpPr>
        <xdr:cNvPr id="37" name="Straight Connector 36"/>
        <xdr:cNvCxnSpPr/>
      </xdr:nvCxnSpPr>
      <xdr:spPr>
        <a:xfrm>
          <a:off x="16245840" y="3505200"/>
          <a:ext cx="59436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466725</xdr:colOff>
      <xdr:row>300</xdr:row>
      <xdr:rowOff>19050</xdr:rowOff>
    </xdr:from>
    <xdr:to>
      <xdr:col>33</xdr:col>
      <xdr:colOff>581025</xdr:colOff>
      <xdr:row>300</xdr:row>
      <xdr:rowOff>20638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352425</xdr:colOff>
      <xdr:row>300</xdr:row>
      <xdr:rowOff>19050</xdr:rowOff>
    </xdr:from>
    <xdr:to>
      <xdr:col>34</xdr:col>
      <xdr:colOff>466725</xdr:colOff>
      <xdr:row>300</xdr:row>
      <xdr:rowOff>20638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333375</xdr:colOff>
      <xdr:row>300</xdr:row>
      <xdr:rowOff>28575</xdr:rowOff>
    </xdr:from>
    <xdr:to>
      <xdr:col>35</xdr:col>
      <xdr:colOff>447675</xdr:colOff>
      <xdr:row>300</xdr:row>
      <xdr:rowOff>30163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419100</xdr:colOff>
      <xdr:row>302</xdr:row>
      <xdr:rowOff>0</xdr:rowOff>
    </xdr:from>
    <xdr:to>
      <xdr:col>36</xdr:col>
      <xdr:colOff>533400</xdr:colOff>
      <xdr:row>303</xdr:row>
      <xdr:rowOff>57150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</xdr:colOff>
      <xdr:row>301</xdr:row>
      <xdr:rowOff>152400</xdr:rowOff>
    </xdr:from>
    <xdr:to>
      <xdr:col>38</xdr:col>
      <xdr:colOff>0</xdr:colOff>
      <xdr:row>301</xdr:row>
      <xdr:rowOff>153988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533399</xdr:colOff>
      <xdr:row>301</xdr:row>
      <xdr:rowOff>161927</xdr:rowOff>
    </xdr:from>
    <xdr:to>
      <xdr:col>37</xdr:col>
      <xdr:colOff>19048</xdr:colOff>
      <xdr:row>303</xdr:row>
      <xdr:rowOff>38101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371475</xdr:colOff>
      <xdr:row>302</xdr:row>
      <xdr:rowOff>19050</xdr:rowOff>
    </xdr:from>
    <xdr:to>
      <xdr:col>37</xdr:col>
      <xdr:colOff>485775</xdr:colOff>
      <xdr:row>302</xdr:row>
      <xdr:rowOff>20638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76200</xdr:colOff>
      <xdr:row>305</xdr:row>
      <xdr:rowOff>2</xdr:rowOff>
    </xdr:from>
    <xdr:to>
      <xdr:col>37</xdr:col>
      <xdr:colOff>161925</xdr:colOff>
      <xdr:row>306</xdr:row>
      <xdr:rowOff>19052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590550</xdr:colOff>
      <xdr:row>305</xdr:row>
      <xdr:rowOff>19050</xdr:rowOff>
    </xdr:from>
    <xdr:to>
      <xdr:col>37</xdr:col>
      <xdr:colOff>76200</xdr:colOff>
      <xdr:row>306</xdr:row>
      <xdr:rowOff>19050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161925</xdr:colOff>
      <xdr:row>304</xdr:row>
      <xdr:rowOff>180975</xdr:rowOff>
    </xdr:from>
    <xdr:to>
      <xdr:col>37</xdr:col>
      <xdr:colOff>476250</xdr:colOff>
      <xdr:row>304</xdr:row>
      <xdr:rowOff>182563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326</xdr:row>
      <xdr:rowOff>180975</xdr:rowOff>
    </xdr:from>
    <xdr:to>
      <xdr:col>34</xdr:col>
      <xdr:colOff>581025</xdr:colOff>
      <xdr:row>326</xdr:row>
      <xdr:rowOff>182563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523876</xdr:colOff>
      <xdr:row>326</xdr:row>
      <xdr:rowOff>180974</xdr:rowOff>
    </xdr:from>
    <xdr:to>
      <xdr:col>32</xdr:col>
      <xdr:colOff>581026</xdr:colOff>
      <xdr:row>327</xdr:row>
      <xdr:rowOff>190499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438151</xdr:colOff>
      <xdr:row>327</xdr:row>
      <xdr:rowOff>66678</xdr:rowOff>
    </xdr:from>
    <xdr:to>
      <xdr:col>32</xdr:col>
      <xdr:colOff>514351</xdr:colOff>
      <xdr:row>328</xdr:row>
      <xdr:rowOff>19051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95250</xdr:colOff>
      <xdr:row>330</xdr:row>
      <xdr:rowOff>0</xdr:rowOff>
    </xdr:from>
    <xdr:to>
      <xdr:col>33</xdr:col>
      <xdr:colOff>971550</xdr:colOff>
      <xdr:row>330</xdr:row>
      <xdr:rowOff>1588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571500</xdr:colOff>
      <xdr:row>330</xdr:row>
      <xdr:rowOff>28575</xdr:rowOff>
    </xdr:from>
    <xdr:to>
      <xdr:col>33</xdr:col>
      <xdr:colOff>57150</xdr:colOff>
      <xdr:row>330</xdr:row>
      <xdr:rowOff>171448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47626</xdr:colOff>
      <xdr:row>330</xdr:row>
      <xdr:rowOff>9527</xdr:rowOff>
    </xdr:from>
    <xdr:to>
      <xdr:col>33</xdr:col>
      <xdr:colOff>104776</xdr:colOff>
      <xdr:row>330</xdr:row>
      <xdr:rowOff>142878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390526</xdr:colOff>
      <xdr:row>41</xdr:row>
      <xdr:rowOff>38099</xdr:rowOff>
    </xdr:from>
    <xdr:to>
      <xdr:col>32</xdr:col>
      <xdr:colOff>485776</xdr:colOff>
      <xdr:row>41</xdr:row>
      <xdr:rowOff>180974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381000</xdr:colOff>
      <xdr:row>44</xdr:row>
      <xdr:rowOff>0</xdr:rowOff>
    </xdr:from>
    <xdr:to>
      <xdr:col>32</xdr:col>
      <xdr:colOff>476250</xdr:colOff>
      <xdr:row>44</xdr:row>
      <xdr:rowOff>142875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495302</xdr:colOff>
      <xdr:row>41</xdr:row>
      <xdr:rowOff>19053</xdr:rowOff>
    </xdr:from>
    <xdr:to>
      <xdr:col>33</xdr:col>
      <xdr:colOff>19051</xdr:colOff>
      <xdr:row>41</xdr:row>
      <xdr:rowOff>180974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466725</xdr:colOff>
      <xdr:row>44</xdr:row>
      <xdr:rowOff>0</xdr:rowOff>
    </xdr:from>
    <xdr:to>
      <xdr:col>32</xdr:col>
      <xdr:colOff>581024</xdr:colOff>
      <xdr:row>44</xdr:row>
      <xdr:rowOff>161921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38100</xdr:colOff>
      <xdr:row>41</xdr:row>
      <xdr:rowOff>9525</xdr:rowOff>
    </xdr:from>
    <xdr:to>
      <xdr:col>34</xdr:col>
      <xdr:colOff>466725</xdr:colOff>
      <xdr:row>41</xdr:row>
      <xdr:rowOff>11113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44</xdr:row>
      <xdr:rowOff>0</xdr:rowOff>
    </xdr:from>
    <xdr:to>
      <xdr:col>34</xdr:col>
      <xdr:colOff>428625</xdr:colOff>
      <xdr:row>44</xdr:row>
      <xdr:rowOff>1588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556260</xdr:colOff>
      <xdr:row>16</xdr:row>
      <xdr:rowOff>38100</xdr:rowOff>
    </xdr:from>
    <xdr:to>
      <xdr:col>36</xdr:col>
      <xdr:colOff>640080</xdr:colOff>
      <xdr:row>18</xdr:row>
      <xdr:rowOff>0</xdr:rowOff>
    </xdr:to>
    <xdr:cxnSp macro="">
      <xdr:nvCxnSpPr>
        <xdr:cNvPr id="120" name="Straight Connector 11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624840</xdr:colOff>
      <xdr:row>15</xdr:row>
      <xdr:rowOff>167640</xdr:rowOff>
    </xdr:from>
    <xdr:to>
      <xdr:col>37</xdr:col>
      <xdr:colOff>22860</xdr:colOff>
      <xdr:row>17</xdr:row>
      <xdr:rowOff>152400</xdr:rowOff>
    </xdr:to>
    <xdr:cxnSp macro="">
      <xdr:nvCxnSpPr>
        <xdr:cNvPr id="121" name="Straight Connector 12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30480</xdr:colOff>
      <xdr:row>15</xdr:row>
      <xdr:rowOff>160020</xdr:rowOff>
    </xdr:from>
    <xdr:to>
      <xdr:col>38</xdr:col>
      <xdr:colOff>22860</xdr:colOff>
      <xdr:row>15</xdr:row>
      <xdr:rowOff>160020</xdr:rowOff>
    </xdr:to>
    <xdr:cxnSp macro="">
      <xdr:nvCxnSpPr>
        <xdr:cNvPr id="122" name="Straight Connector 12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601980</xdr:colOff>
      <xdr:row>18</xdr:row>
      <xdr:rowOff>175260</xdr:rowOff>
    </xdr:from>
    <xdr:to>
      <xdr:col>36</xdr:col>
      <xdr:colOff>693420</xdr:colOff>
      <xdr:row>19</xdr:row>
      <xdr:rowOff>175260</xdr:rowOff>
    </xdr:to>
    <xdr:cxnSp macro="">
      <xdr:nvCxnSpPr>
        <xdr:cNvPr id="123" name="Straight Connector 12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693420</xdr:colOff>
      <xdr:row>18</xdr:row>
      <xdr:rowOff>144780</xdr:rowOff>
    </xdr:from>
    <xdr:to>
      <xdr:col>37</xdr:col>
      <xdr:colOff>30480</xdr:colOff>
      <xdr:row>20</xdr:row>
      <xdr:rowOff>15240</xdr:rowOff>
    </xdr:to>
    <xdr:cxnSp macro="">
      <xdr:nvCxnSpPr>
        <xdr:cNvPr id="124" name="Straight Connector 12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15240</xdr:colOff>
      <xdr:row>18</xdr:row>
      <xdr:rowOff>167640</xdr:rowOff>
    </xdr:from>
    <xdr:to>
      <xdr:col>38</xdr:col>
      <xdr:colOff>7620</xdr:colOff>
      <xdr:row>18</xdr:row>
      <xdr:rowOff>175260</xdr:rowOff>
    </xdr:to>
    <xdr:cxnSp macro="">
      <xdr:nvCxnSpPr>
        <xdr:cNvPr id="125" name="Straight Connector 12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466725</xdr:colOff>
      <xdr:row>300</xdr:row>
      <xdr:rowOff>19050</xdr:rowOff>
    </xdr:from>
    <xdr:to>
      <xdr:col>44</xdr:col>
      <xdr:colOff>581025</xdr:colOff>
      <xdr:row>300</xdr:row>
      <xdr:rowOff>20638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352425</xdr:colOff>
      <xdr:row>300</xdr:row>
      <xdr:rowOff>19050</xdr:rowOff>
    </xdr:from>
    <xdr:to>
      <xdr:col>45</xdr:col>
      <xdr:colOff>466725</xdr:colOff>
      <xdr:row>300</xdr:row>
      <xdr:rowOff>20638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333375</xdr:colOff>
      <xdr:row>300</xdr:row>
      <xdr:rowOff>28575</xdr:rowOff>
    </xdr:from>
    <xdr:to>
      <xdr:col>46</xdr:col>
      <xdr:colOff>447675</xdr:colOff>
      <xdr:row>300</xdr:row>
      <xdr:rowOff>30163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419100</xdr:colOff>
      <xdr:row>302</xdr:row>
      <xdr:rowOff>0</xdr:rowOff>
    </xdr:from>
    <xdr:to>
      <xdr:col>47</xdr:col>
      <xdr:colOff>533400</xdr:colOff>
      <xdr:row>303</xdr:row>
      <xdr:rowOff>57150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9525</xdr:colOff>
      <xdr:row>301</xdr:row>
      <xdr:rowOff>152400</xdr:rowOff>
    </xdr:from>
    <xdr:to>
      <xdr:col>49</xdr:col>
      <xdr:colOff>0</xdr:colOff>
      <xdr:row>301</xdr:row>
      <xdr:rowOff>153988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533399</xdr:colOff>
      <xdr:row>301</xdr:row>
      <xdr:rowOff>161927</xdr:rowOff>
    </xdr:from>
    <xdr:to>
      <xdr:col>48</xdr:col>
      <xdr:colOff>19048</xdr:colOff>
      <xdr:row>303</xdr:row>
      <xdr:rowOff>38101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371475</xdr:colOff>
      <xdr:row>302</xdr:row>
      <xdr:rowOff>19050</xdr:rowOff>
    </xdr:from>
    <xdr:to>
      <xdr:col>48</xdr:col>
      <xdr:colOff>485775</xdr:colOff>
      <xdr:row>302</xdr:row>
      <xdr:rowOff>20638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76200</xdr:colOff>
      <xdr:row>305</xdr:row>
      <xdr:rowOff>2</xdr:rowOff>
    </xdr:from>
    <xdr:to>
      <xdr:col>48</xdr:col>
      <xdr:colOff>161925</xdr:colOff>
      <xdr:row>306</xdr:row>
      <xdr:rowOff>19052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590550</xdr:colOff>
      <xdr:row>305</xdr:row>
      <xdr:rowOff>19050</xdr:rowOff>
    </xdr:from>
    <xdr:to>
      <xdr:col>48</xdr:col>
      <xdr:colOff>76200</xdr:colOff>
      <xdr:row>306</xdr:row>
      <xdr:rowOff>19050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161925</xdr:colOff>
      <xdr:row>304</xdr:row>
      <xdr:rowOff>180975</xdr:rowOff>
    </xdr:from>
    <xdr:to>
      <xdr:col>48</xdr:col>
      <xdr:colOff>476250</xdr:colOff>
      <xdr:row>304</xdr:row>
      <xdr:rowOff>182563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326</xdr:row>
      <xdr:rowOff>180975</xdr:rowOff>
    </xdr:from>
    <xdr:to>
      <xdr:col>45</xdr:col>
      <xdr:colOff>581025</xdr:colOff>
      <xdr:row>326</xdr:row>
      <xdr:rowOff>182563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523876</xdr:colOff>
      <xdr:row>326</xdr:row>
      <xdr:rowOff>180974</xdr:rowOff>
    </xdr:from>
    <xdr:to>
      <xdr:col>43</xdr:col>
      <xdr:colOff>581026</xdr:colOff>
      <xdr:row>327</xdr:row>
      <xdr:rowOff>190499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438151</xdr:colOff>
      <xdr:row>327</xdr:row>
      <xdr:rowOff>66678</xdr:rowOff>
    </xdr:from>
    <xdr:to>
      <xdr:col>43</xdr:col>
      <xdr:colOff>514351</xdr:colOff>
      <xdr:row>328</xdr:row>
      <xdr:rowOff>19051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95250</xdr:colOff>
      <xdr:row>330</xdr:row>
      <xdr:rowOff>0</xdr:rowOff>
    </xdr:from>
    <xdr:to>
      <xdr:col>44</xdr:col>
      <xdr:colOff>971550</xdr:colOff>
      <xdr:row>330</xdr:row>
      <xdr:rowOff>1588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571500</xdr:colOff>
      <xdr:row>330</xdr:row>
      <xdr:rowOff>28575</xdr:rowOff>
    </xdr:from>
    <xdr:to>
      <xdr:col>44</xdr:col>
      <xdr:colOff>57150</xdr:colOff>
      <xdr:row>330</xdr:row>
      <xdr:rowOff>171448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47626</xdr:colOff>
      <xdr:row>330</xdr:row>
      <xdr:rowOff>9527</xdr:rowOff>
    </xdr:from>
    <xdr:to>
      <xdr:col>44</xdr:col>
      <xdr:colOff>104776</xdr:colOff>
      <xdr:row>330</xdr:row>
      <xdr:rowOff>142878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390526</xdr:colOff>
      <xdr:row>41</xdr:row>
      <xdr:rowOff>38099</xdr:rowOff>
    </xdr:from>
    <xdr:to>
      <xdr:col>43</xdr:col>
      <xdr:colOff>485776</xdr:colOff>
      <xdr:row>41</xdr:row>
      <xdr:rowOff>180974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381000</xdr:colOff>
      <xdr:row>44</xdr:row>
      <xdr:rowOff>0</xdr:rowOff>
    </xdr:from>
    <xdr:to>
      <xdr:col>43</xdr:col>
      <xdr:colOff>476250</xdr:colOff>
      <xdr:row>44</xdr:row>
      <xdr:rowOff>142875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495302</xdr:colOff>
      <xdr:row>41</xdr:row>
      <xdr:rowOff>19053</xdr:rowOff>
    </xdr:from>
    <xdr:to>
      <xdr:col>44</xdr:col>
      <xdr:colOff>19051</xdr:colOff>
      <xdr:row>41</xdr:row>
      <xdr:rowOff>180974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466725</xdr:colOff>
      <xdr:row>44</xdr:row>
      <xdr:rowOff>0</xdr:rowOff>
    </xdr:from>
    <xdr:to>
      <xdr:col>43</xdr:col>
      <xdr:colOff>581024</xdr:colOff>
      <xdr:row>44</xdr:row>
      <xdr:rowOff>161921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38100</xdr:colOff>
      <xdr:row>41</xdr:row>
      <xdr:rowOff>9525</xdr:rowOff>
    </xdr:from>
    <xdr:to>
      <xdr:col>45</xdr:col>
      <xdr:colOff>466725</xdr:colOff>
      <xdr:row>41</xdr:row>
      <xdr:rowOff>11113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44</xdr:row>
      <xdr:rowOff>0</xdr:rowOff>
    </xdr:from>
    <xdr:to>
      <xdr:col>45</xdr:col>
      <xdr:colOff>428625</xdr:colOff>
      <xdr:row>44</xdr:row>
      <xdr:rowOff>1588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556260</xdr:colOff>
      <xdr:row>16</xdr:row>
      <xdr:rowOff>38100</xdr:rowOff>
    </xdr:from>
    <xdr:to>
      <xdr:col>47</xdr:col>
      <xdr:colOff>640080</xdr:colOff>
      <xdr:row>18</xdr:row>
      <xdr:rowOff>0</xdr:rowOff>
    </xdr:to>
    <xdr:cxnSp macro="">
      <xdr:nvCxnSpPr>
        <xdr:cNvPr id="148" name="Straight Connector 14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624840</xdr:colOff>
      <xdr:row>15</xdr:row>
      <xdr:rowOff>167640</xdr:rowOff>
    </xdr:from>
    <xdr:to>
      <xdr:col>48</xdr:col>
      <xdr:colOff>22860</xdr:colOff>
      <xdr:row>17</xdr:row>
      <xdr:rowOff>152400</xdr:rowOff>
    </xdr:to>
    <xdr:cxnSp macro="">
      <xdr:nvCxnSpPr>
        <xdr:cNvPr id="149" name="Straight Connector 14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30480</xdr:colOff>
      <xdr:row>15</xdr:row>
      <xdr:rowOff>160020</xdr:rowOff>
    </xdr:from>
    <xdr:to>
      <xdr:col>49</xdr:col>
      <xdr:colOff>22860</xdr:colOff>
      <xdr:row>15</xdr:row>
      <xdr:rowOff>160020</xdr:rowOff>
    </xdr:to>
    <xdr:cxnSp macro="">
      <xdr:nvCxnSpPr>
        <xdr:cNvPr id="150" name="Straight Connector 14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601980</xdr:colOff>
      <xdr:row>18</xdr:row>
      <xdr:rowOff>175260</xdr:rowOff>
    </xdr:from>
    <xdr:to>
      <xdr:col>47</xdr:col>
      <xdr:colOff>693420</xdr:colOff>
      <xdr:row>19</xdr:row>
      <xdr:rowOff>175260</xdr:rowOff>
    </xdr:to>
    <xdr:cxnSp macro="">
      <xdr:nvCxnSpPr>
        <xdr:cNvPr id="151" name="Straight Connector 15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693420</xdr:colOff>
      <xdr:row>18</xdr:row>
      <xdr:rowOff>144780</xdr:rowOff>
    </xdr:from>
    <xdr:to>
      <xdr:col>48</xdr:col>
      <xdr:colOff>30480</xdr:colOff>
      <xdr:row>20</xdr:row>
      <xdr:rowOff>15240</xdr:rowOff>
    </xdr:to>
    <xdr:cxnSp macro="">
      <xdr:nvCxnSpPr>
        <xdr:cNvPr id="152" name="Straight Connector 15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15240</xdr:colOff>
      <xdr:row>18</xdr:row>
      <xdr:rowOff>167640</xdr:rowOff>
    </xdr:from>
    <xdr:to>
      <xdr:col>49</xdr:col>
      <xdr:colOff>7620</xdr:colOff>
      <xdr:row>18</xdr:row>
      <xdr:rowOff>175260</xdr:rowOff>
    </xdr:to>
    <xdr:cxnSp macro="">
      <xdr:nvCxnSpPr>
        <xdr:cNvPr id="153" name="Straight Connector 15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466725</xdr:colOff>
      <xdr:row>300</xdr:row>
      <xdr:rowOff>19050</xdr:rowOff>
    </xdr:from>
    <xdr:to>
      <xdr:col>55</xdr:col>
      <xdr:colOff>581025</xdr:colOff>
      <xdr:row>300</xdr:row>
      <xdr:rowOff>20638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352425</xdr:colOff>
      <xdr:row>300</xdr:row>
      <xdr:rowOff>19050</xdr:rowOff>
    </xdr:from>
    <xdr:to>
      <xdr:col>56</xdr:col>
      <xdr:colOff>466725</xdr:colOff>
      <xdr:row>300</xdr:row>
      <xdr:rowOff>20638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333375</xdr:colOff>
      <xdr:row>300</xdr:row>
      <xdr:rowOff>28575</xdr:rowOff>
    </xdr:from>
    <xdr:to>
      <xdr:col>57</xdr:col>
      <xdr:colOff>447675</xdr:colOff>
      <xdr:row>300</xdr:row>
      <xdr:rowOff>30163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419100</xdr:colOff>
      <xdr:row>302</xdr:row>
      <xdr:rowOff>0</xdr:rowOff>
    </xdr:from>
    <xdr:to>
      <xdr:col>58</xdr:col>
      <xdr:colOff>533400</xdr:colOff>
      <xdr:row>303</xdr:row>
      <xdr:rowOff>57150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9525</xdr:colOff>
      <xdr:row>301</xdr:row>
      <xdr:rowOff>152400</xdr:rowOff>
    </xdr:from>
    <xdr:to>
      <xdr:col>60</xdr:col>
      <xdr:colOff>0</xdr:colOff>
      <xdr:row>301</xdr:row>
      <xdr:rowOff>153988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533399</xdr:colOff>
      <xdr:row>301</xdr:row>
      <xdr:rowOff>161927</xdr:rowOff>
    </xdr:from>
    <xdr:to>
      <xdr:col>59</xdr:col>
      <xdr:colOff>19048</xdr:colOff>
      <xdr:row>303</xdr:row>
      <xdr:rowOff>38101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371475</xdr:colOff>
      <xdr:row>302</xdr:row>
      <xdr:rowOff>19050</xdr:rowOff>
    </xdr:from>
    <xdr:to>
      <xdr:col>59</xdr:col>
      <xdr:colOff>485775</xdr:colOff>
      <xdr:row>302</xdr:row>
      <xdr:rowOff>20638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76200</xdr:colOff>
      <xdr:row>305</xdr:row>
      <xdr:rowOff>2</xdr:rowOff>
    </xdr:from>
    <xdr:to>
      <xdr:col>59</xdr:col>
      <xdr:colOff>161925</xdr:colOff>
      <xdr:row>306</xdr:row>
      <xdr:rowOff>19052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590550</xdr:colOff>
      <xdr:row>305</xdr:row>
      <xdr:rowOff>19050</xdr:rowOff>
    </xdr:from>
    <xdr:to>
      <xdr:col>59</xdr:col>
      <xdr:colOff>76200</xdr:colOff>
      <xdr:row>306</xdr:row>
      <xdr:rowOff>19050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161925</xdr:colOff>
      <xdr:row>304</xdr:row>
      <xdr:rowOff>180975</xdr:rowOff>
    </xdr:from>
    <xdr:to>
      <xdr:col>59</xdr:col>
      <xdr:colOff>476250</xdr:colOff>
      <xdr:row>304</xdr:row>
      <xdr:rowOff>182563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326</xdr:row>
      <xdr:rowOff>180975</xdr:rowOff>
    </xdr:from>
    <xdr:to>
      <xdr:col>56</xdr:col>
      <xdr:colOff>581025</xdr:colOff>
      <xdr:row>326</xdr:row>
      <xdr:rowOff>182563</xdr:rowOff>
    </xdr:to>
    <xdr:cxnSp macro="">
      <xdr:nvCxnSpPr>
        <xdr:cNvPr id="164" name="Straight Connector 16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523876</xdr:colOff>
      <xdr:row>326</xdr:row>
      <xdr:rowOff>180974</xdr:rowOff>
    </xdr:from>
    <xdr:to>
      <xdr:col>54</xdr:col>
      <xdr:colOff>581026</xdr:colOff>
      <xdr:row>327</xdr:row>
      <xdr:rowOff>190499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438151</xdr:colOff>
      <xdr:row>327</xdr:row>
      <xdr:rowOff>66678</xdr:rowOff>
    </xdr:from>
    <xdr:to>
      <xdr:col>54</xdr:col>
      <xdr:colOff>514351</xdr:colOff>
      <xdr:row>328</xdr:row>
      <xdr:rowOff>19051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95250</xdr:colOff>
      <xdr:row>330</xdr:row>
      <xdr:rowOff>0</xdr:rowOff>
    </xdr:from>
    <xdr:to>
      <xdr:col>55</xdr:col>
      <xdr:colOff>971550</xdr:colOff>
      <xdr:row>330</xdr:row>
      <xdr:rowOff>1588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571500</xdr:colOff>
      <xdr:row>330</xdr:row>
      <xdr:rowOff>28575</xdr:rowOff>
    </xdr:from>
    <xdr:to>
      <xdr:col>55</xdr:col>
      <xdr:colOff>57150</xdr:colOff>
      <xdr:row>330</xdr:row>
      <xdr:rowOff>171448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47626</xdr:colOff>
      <xdr:row>330</xdr:row>
      <xdr:rowOff>9527</xdr:rowOff>
    </xdr:from>
    <xdr:to>
      <xdr:col>55</xdr:col>
      <xdr:colOff>104776</xdr:colOff>
      <xdr:row>330</xdr:row>
      <xdr:rowOff>142878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390526</xdr:colOff>
      <xdr:row>41</xdr:row>
      <xdr:rowOff>38099</xdr:rowOff>
    </xdr:from>
    <xdr:to>
      <xdr:col>54</xdr:col>
      <xdr:colOff>485776</xdr:colOff>
      <xdr:row>41</xdr:row>
      <xdr:rowOff>180974</xdr:rowOff>
    </xdr:to>
    <xdr:cxnSp macro="">
      <xdr:nvCxnSpPr>
        <xdr:cNvPr id="206" name="Straight Connector 20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381000</xdr:colOff>
      <xdr:row>44</xdr:row>
      <xdr:rowOff>0</xdr:rowOff>
    </xdr:from>
    <xdr:to>
      <xdr:col>54</xdr:col>
      <xdr:colOff>476250</xdr:colOff>
      <xdr:row>44</xdr:row>
      <xdr:rowOff>142875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495302</xdr:colOff>
      <xdr:row>41</xdr:row>
      <xdr:rowOff>19053</xdr:rowOff>
    </xdr:from>
    <xdr:to>
      <xdr:col>55</xdr:col>
      <xdr:colOff>19051</xdr:colOff>
      <xdr:row>41</xdr:row>
      <xdr:rowOff>180974</xdr:rowOff>
    </xdr:to>
    <xdr:cxnSp macro="">
      <xdr:nvCxnSpPr>
        <xdr:cNvPr id="212" name="Straight Connector 21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466725</xdr:colOff>
      <xdr:row>44</xdr:row>
      <xdr:rowOff>0</xdr:rowOff>
    </xdr:from>
    <xdr:to>
      <xdr:col>54</xdr:col>
      <xdr:colOff>581024</xdr:colOff>
      <xdr:row>44</xdr:row>
      <xdr:rowOff>161921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41</xdr:row>
      <xdr:rowOff>9525</xdr:rowOff>
    </xdr:from>
    <xdr:to>
      <xdr:col>56</xdr:col>
      <xdr:colOff>466725</xdr:colOff>
      <xdr:row>41</xdr:row>
      <xdr:rowOff>11113</xdr:rowOff>
    </xdr:to>
    <xdr:cxnSp macro="">
      <xdr:nvCxnSpPr>
        <xdr:cNvPr id="218" name="Straight Connector 21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44</xdr:row>
      <xdr:rowOff>0</xdr:rowOff>
    </xdr:from>
    <xdr:to>
      <xdr:col>56</xdr:col>
      <xdr:colOff>428625</xdr:colOff>
      <xdr:row>44</xdr:row>
      <xdr:rowOff>1588</xdr:rowOff>
    </xdr:to>
    <xdr:cxnSp macro="">
      <xdr:nvCxnSpPr>
        <xdr:cNvPr id="219" name="Straight Connector 21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556260</xdr:colOff>
      <xdr:row>16</xdr:row>
      <xdr:rowOff>38100</xdr:rowOff>
    </xdr:from>
    <xdr:to>
      <xdr:col>58</xdr:col>
      <xdr:colOff>640080</xdr:colOff>
      <xdr:row>18</xdr:row>
      <xdr:rowOff>0</xdr:rowOff>
    </xdr:to>
    <xdr:cxnSp macro="">
      <xdr:nvCxnSpPr>
        <xdr:cNvPr id="220" name="Straight Connector 21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624840</xdr:colOff>
      <xdr:row>15</xdr:row>
      <xdr:rowOff>167640</xdr:rowOff>
    </xdr:from>
    <xdr:to>
      <xdr:col>59</xdr:col>
      <xdr:colOff>22860</xdr:colOff>
      <xdr:row>17</xdr:row>
      <xdr:rowOff>152400</xdr:rowOff>
    </xdr:to>
    <xdr:cxnSp macro="">
      <xdr:nvCxnSpPr>
        <xdr:cNvPr id="221" name="Straight Connector 22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30480</xdr:colOff>
      <xdr:row>15</xdr:row>
      <xdr:rowOff>160020</xdr:rowOff>
    </xdr:from>
    <xdr:to>
      <xdr:col>60</xdr:col>
      <xdr:colOff>22860</xdr:colOff>
      <xdr:row>15</xdr:row>
      <xdr:rowOff>160020</xdr:rowOff>
    </xdr:to>
    <xdr:cxnSp macro="">
      <xdr:nvCxnSpPr>
        <xdr:cNvPr id="222" name="Straight Connector 22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601980</xdr:colOff>
      <xdr:row>18</xdr:row>
      <xdr:rowOff>175260</xdr:rowOff>
    </xdr:from>
    <xdr:to>
      <xdr:col>58</xdr:col>
      <xdr:colOff>693420</xdr:colOff>
      <xdr:row>19</xdr:row>
      <xdr:rowOff>175260</xdr:rowOff>
    </xdr:to>
    <xdr:cxnSp macro="">
      <xdr:nvCxnSpPr>
        <xdr:cNvPr id="223" name="Straight Connector 22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693420</xdr:colOff>
      <xdr:row>18</xdr:row>
      <xdr:rowOff>144780</xdr:rowOff>
    </xdr:from>
    <xdr:to>
      <xdr:col>59</xdr:col>
      <xdr:colOff>30480</xdr:colOff>
      <xdr:row>20</xdr:row>
      <xdr:rowOff>15240</xdr:rowOff>
    </xdr:to>
    <xdr:cxnSp macro="">
      <xdr:nvCxnSpPr>
        <xdr:cNvPr id="224" name="Straight Connector 22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15240</xdr:colOff>
      <xdr:row>18</xdr:row>
      <xdr:rowOff>167640</xdr:rowOff>
    </xdr:from>
    <xdr:to>
      <xdr:col>60</xdr:col>
      <xdr:colOff>7620</xdr:colOff>
      <xdr:row>18</xdr:row>
      <xdr:rowOff>175260</xdr:rowOff>
    </xdr:to>
    <xdr:cxnSp macro="">
      <xdr:nvCxnSpPr>
        <xdr:cNvPr id="225" name="Straight Connector 22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466725</xdr:colOff>
      <xdr:row>300</xdr:row>
      <xdr:rowOff>19050</xdr:rowOff>
    </xdr:from>
    <xdr:to>
      <xdr:col>66</xdr:col>
      <xdr:colOff>581025</xdr:colOff>
      <xdr:row>300</xdr:row>
      <xdr:rowOff>20638</xdr:rowOff>
    </xdr:to>
    <xdr:cxnSp macro="">
      <xdr:nvCxnSpPr>
        <xdr:cNvPr id="226" name="Straight Connector 22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352425</xdr:colOff>
      <xdr:row>300</xdr:row>
      <xdr:rowOff>19050</xdr:rowOff>
    </xdr:from>
    <xdr:to>
      <xdr:col>67</xdr:col>
      <xdr:colOff>466725</xdr:colOff>
      <xdr:row>300</xdr:row>
      <xdr:rowOff>20638</xdr:rowOff>
    </xdr:to>
    <xdr:cxnSp macro="">
      <xdr:nvCxnSpPr>
        <xdr:cNvPr id="227" name="Straight Connector 22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333375</xdr:colOff>
      <xdr:row>300</xdr:row>
      <xdr:rowOff>28575</xdr:rowOff>
    </xdr:from>
    <xdr:to>
      <xdr:col>68</xdr:col>
      <xdr:colOff>447675</xdr:colOff>
      <xdr:row>300</xdr:row>
      <xdr:rowOff>30163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419100</xdr:colOff>
      <xdr:row>302</xdr:row>
      <xdr:rowOff>0</xdr:rowOff>
    </xdr:from>
    <xdr:to>
      <xdr:col>69</xdr:col>
      <xdr:colOff>533400</xdr:colOff>
      <xdr:row>303</xdr:row>
      <xdr:rowOff>57150</xdr:rowOff>
    </xdr:to>
    <xdr:cxnSp macro="">
      <xdr:nvCxnSpPr>
        <xdr:cNvPr id="229" name="Straight Connector 22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9525</xdr:colOff>
      <xdr:row>301</xdr:row>
      <xdr:rowOff>152400</xdr:rowOff>
    </xdr:from>
    <xdr:to>
      <xdr:col>71</xdr:col>
      <xdr:colOff>0</xdr:colOff>
      <xdr:row>301</xdr:row>
      <xdr:rowOff>153988</xdr:rowOff>
    </xdr:to>
    <xdr:cxnSp macro="">
      <xdr:nvCxnSpPr>
        <xdr:cNvPr id="230" name="Straight Connector 22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533399</xdr:colOff>
      <xdr:row>301</xdr:row>
      <xdr:rowOff>161927</xdr:rowOff>
    </xdr:from>
    <xdr:to>
      <xdr:col>70</xdr:col>
      <xdr:colOff>19048</xdr:colOff>
      <xdr:row>303</xdr:row>
      <xdr:rowOff>38101</xdr:rowOff>
    </xdr:to>
    <xdr:cxnSp macro="">
      <xdr:nvCxnSpPr>
        <xdr:cNvPr id="231" name="Straight Connector 23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371475</xdr:colOff>
      <xdr:row>302</xdr:row>
      <xdr:rowOff>19050</xdr:rowOff>
    </xdr:from>
    <xdr:to>
      <xdr:col>70</xdr:col>
      <xdr:colOff>485775</xdr:colOff>
      <xdr:row>302</xdr:row>
      <xdr:rowOff>20638</xdr:rowOff>
    </xdr:to>
    <xdr:cxnSp macro="">
      <xdr:nvCxnSpPr>
        <xdr:cNvPr id="232" name="Straight Connector 23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76200</xdr:colOff>
      <xdr:row>305</xdr:row>
      <xdr:rowOff>2</xdr:rowOff>
    </xdr:from>
    <xdr:to>
      <xdr:col>70</xdr:col>
      <xdr:colOff>161925</xdr:colOff>
      <xdr:row>306</xdr:row>
      <xdr:rowOff>19052</xdr:rowOff>
    </xdr:to>
    <xdr:cxnSp macro="">
      <xdr:nvCxnSpPr>
        <xdr:cNvPr id="233" name="Straight Connector 23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590550</xdr:colOff>
      <xdr:row>305</xdr:row>
      <xdr:rowOff>19050</xdr:rowOff>
    </xdr:from>
    <xdr:to>
      <xdr:col>70</xdr:col>
      <xdr:colOff>76200</xdr:colOff>
      <xdr:row>306</xdr:row>
      <xdr:rowOff>19050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161925</xdr:colOff>
      <xdr:row>304</xdr:row>
      <xdr:rowOff>180975</xdr:rowOff>
    </xdr:from>
    <xdr:to>
      <xdr:col>70</xdr:col>
      <xdr:colOff>476250</xdr:colOff>
      <xdr:row>304</xdr:row>
      <xdr:rowOff>182563</xdr:rowOff>
    </xdr:to>
    <xdr:cxnSp macro="">
      <xdr:nvCxnSpPr>
        <xdr:cNvPr id="235" name="Straight Connector 23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326</xdr:row>
      <xdr:rowOff>180975</xdr:rowOff>
    </xdr:from>
    <xdr:to>
      <xdr:col>67</xdr:col>
      <xdr:colOff>581025</xdr:colOff>
      <xdr:row>326</xdr:row>
      <xdr:rowOff>182563</xdr:rowOff>
    </xdr:to>
    <xdr:cxnSp macro="">
      <xdr:nvCxnSpPr>
        <xdr:cNvPr id="236" name="Straight Connector 23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523876</xdr:colOff>
      <xdr:row>326</xdr:row>
      <xdr:rowOff>180974</xdr:rowOff>
    </xdr:from>
    <xdr:to>
      <xdr:col>65</xdr:col>
      <xdr:colOff>581026</xdr:colOff>
      <xdr:row>327</xdr:row>
      <xdr:rowOff>190499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438151</xdr:colOff>
      <xdr:row>327</xdr:row>
      <xdr:rowOff>66678</xdr:rowOff>
    </xdr:from>
    <xdr:to>
      <xdr:col>65</xdr:col>
      <xdr:colOff>514351</xdr:colOff>
      <xdr:row>328</xdr:row>
      <xdr:rowOff>19051</xdr:rowOff>
    </xdr:to>
    <xdr:cxnSp macro="">
      <xdr:nvCxnSpPr>
        <xdr:cNvPr id="238" name="Straight Connector 23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95250</xdr:colOff>
      <xdr:row>330</xdr:row>
      <xdr:rowOff>0</xdr:rowOff>
    </xdr:from>
    <xdr:to>
      <xdr:col>66</xdr:col>
      <xdr:colOff>971550</xdr:colOff>
      <xdr:row>330</xdr:row>
      <xdr:rowOff>1588</xdr:rowOff>
    </xdr:to>
    <xdr:cxnSp macro="">
      <xdr:nvCxnSpPr>
        <xdr:cNvPr id="239" name="Straight Connector 23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571500</xdr:colOff>
      <xdr:row>330</xdr:row>
      <xdr:rowOff>28575</xdr:rowOff>
    </xdr:from>
    <xdr:to>
      <xdr:col>66</xdr:col>
      <xdr:colOff>57150</xdr:colOff>
      <xdr:row>330</xdr:row>
      <xdr:rowOff>171448</xdr:rowOff>
    </xdr:to>
    <xdr:cxnSp macro="">
      <xdr:nvCxnSpPr>
        <xdr:cNvPr id="240" name="Straight Connector 23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47626</xdr:colOff>
      <xdr:row>330</xdr:row>
      <xdr:rowOff>9527</xdr:rowOff>
    </xdr:from>
    <xdr:to>
      <xdr:col>66</xdr:col>
      <xdr:colOff>104776</xdr:colOff>
      <xdr:row>330</xdr:row>
      <xdr:rowOff>142878</xdr:rowOff>
    </xdr:to>
    <xdr:cxnSp macro="">
      <xdr:nvCxnSpPr>
        <xdr:cNvPr id="241" name="Straight Connector 24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390526</xdr:colOff>
      <xdr:row>41</xdr:row>
      <xdr:rowOff>38099</xdr:rowOff>
    </xdr:from>
    <xdr:to>
      <xdr:col>65</xdr:col>
      <xdr:colOff>485776</xdr:colOff>
      <xdr:row>41</xdr:row>
      <xdr:rowOff>180974</xdr:rowOff>
    </xdr:to>
    <xdr:cxnSp macro="">
      <xdr:nvCxnSpPr>
        <xdr:cNvPr id="242" name="Straight Connector 24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381000</xdr:colOff>
      <xdr:row>44</xdr:row>
      <xdr:rowOff>0</xdr:rowOff>
    </xdr:from>
    <xdr:to>
      <xdr:col>65</xdr:col>
      <xdr:colOff>476250</xdr:colOff>
      <xdr:row>44</xdr:row>
      <xdr:rowOff>142875</xdr:rowOff>
    </xdr:to>
    <xdr:cxnSp macro="">
      <xdr:nvCxnSpPr>
        <xdr:cNvPr id="243" name="Straight Connector 24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495302</xdr:colOff>
      <xdr:row>41</xdr:row>
      <xdr:rowOff>19053</xdr:rowOff>
    </xdr:from>
    <xdr:to>
      <xdr:col>66</xdr:col>
      <xdr:colOff>19051</xdr:colOff>
      <xdr:row>41</xdr:row>
      <xdr:rowOff>180974</xdr:rowOff>
    </xdr:to>
    <xdr:cxnSp macro="">
      <xdr:nvCxnSpPr>
        <xdr:cNvPr id="244" name="Straight Connector 24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466725</xdr:colOff>
      <xdr:row>44</xdr:row>
      <xdr:rowOff>0</xdr:rowOff>
    </xdr:from>
    <xdr:to>
      <xdr:col>65</xdr:col>
      <xdr:colOff>581024</xdr:colOff>
      <xdr:row>44</xdr:row>
      <xdr:rowOff>161921</xdr:rowOff>
    </xdr:to>
    <xdr:cxnSp macro="">
      <xdr:nvCxnSpPr>
        <xdr:cNvPr id="245" name="Straight Connector 24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38100</xdr:colOff>
      <xdr:row>41</xdr:row>
      <xdr:rowOff>9525</xdr:rowOff>
    </xdr:from>
    <xdr:to>
      <xdr:col>67</xdr:col>
      <xdr:colOff>466725</xdr:colOff>
      <xdr:row>41</xdr:row>
      <xdr:rowOff>11113</xdr:rowOff>
    </xdr:to>
    <xdr:cxnSp macro="">
      <xdr:nvCxnSpPr>
        <xdr:cNvPr id="246" name="Straight Connector 24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44</xdr:row>
      <xdr:rowOff>0</xdr:rowOff>
    </xdr:from>
    <xdr:to>
      <xdr:col>67</xdr:col>
      <xdr:colOff>428625</xdr:colOff>
      <xdr:row>44</xdr:row>
      <xdr:rowOff>1588</xdr:rowOff>
    </xdr:to>
    <xdr:cxnSp macro="">
      <xdr:nvCxnSpPr>
        <xdr:cNvPr id="247" name="Straight Connector 24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556260</xdr:colOff>
      <xdr:row>16</xdr:row>
      <xdr:rowOff>38100</xdr:rowOff>
    </xdr:from>
    <xdr:to>
      <xdr:col>69</xdr:col>
      <xdr:colOff>640080</xdr:colOff>
      <xdr:row>18</xdr:row>
      <xdr:rowOff>0</xdr:rowOff>
    </xdr:to>
    <xdr:cxnSp macro="">
      <xdr:nvCxnSpPr>
        <xdr:cNvPr id="248" name="Straight Connector 24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624840</xdr:colOff>
      <xdr:row>15</xdr:row>
      <xdr:rowOff>167640</xdr:rowOff>
    </xdr:from>
    <xdr:to>
      <xdr:col>70</xdr:col>
      <xdr:colOff>22860</xdr:colOff>
      <xdr:row>17</xdr:row>
      <xdr:rowOff>152400</xdr:rowOff>
    </xdr:to>
    <xdr:cxnSp macro="">
      <xdr:nvCxnSpPr>
        <xdr:cNvPr id="249" name="Straight Connector 24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30480</xdr:colOff>
      <xdr:row>15</xdr:row>
      <xdr:rowOff>160020</xdr:rowOff>
    </xdr:from>
    <xdr:to>
      <xdr:col>71</xdr:col>
      <xdr:colOff>22860</xdr:colOff>
      <xdr:row>15</xdr:row>
      <xdr:rowOff>160020</xdr:rowOff>
    </xdr:to>
    <xdr:cxnSp macro="">
      <xdr:nvCxnSpPr>
        <xdr:cNvPr id="250" name="Straight Connector 24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601980</xdr:colOff>
      <xdr:row>18</xdr:row>
      <xdr:rowOff>175260</xdr:rowOff>
    </xdr:from>
    <xdr:to>
      <xdr:col>69</xdr:col>
      <xdr:colOff>693420</xdr:colOff>
      <xdr:row>19</xdr:row>
      <xdr:rowOff>175260</xdr:rowOff>
    </xdr:to>
    <xdr:cxnSp macro="">
      <xdr:nvCxnSpPr>
        <xdr:cNvPr id="251" name="Straight Connector 25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693420</xdr:colOff>
      <xdr:row>18</xdr:row>
      <xdr:rowOff>144780</xdr:rowOff>
    </xdr:from>
    <xdr:to>
      <xdr:col>70</xdr:col>
      <xdr:colOff>30480</xdr:colOff>
      <xdr:row>20</xdr:row>
      <xdr:rowOff>15240</xdr:rowOff>
    </xdr:to>
    <xdr:cxnSp macro="">
      <xdr:nvCxnSpPr>
        <xdr:cNvPr id="252" name="Straight Connector 25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15240</xdr:colOff>
      <xdr:row>18</xdr:row>
      <xdr:rowOff>167640</xdr:rowOff>
    </xdr:from>
    <xdr:to>
      <xdr:col>71</xdr:col>
      <xdr:colOff>7620</xdr:colOff>
      <xdr:row>18</xdr:row>
      <xdr:rowOff>175260</xdr:rowOff>
    </xdr:to>
    <xdr:cxnSp macro="">
      <xdr:nvCxnSpPr>
        <xdr:cNvPr id="253" name="Straight Connector 25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466725</xdr:colOff>
      <xdr:row>300</xdr:row>
      <xdr:rowOff>19050</xdr:rowOff>
    </xdr:from>
    <xdr:to>
      <xdr:col>77</xdr:col>
      <xdr:colOff>581025</xdr:colOff>
      <xdr:row>300</xdr:row>
      <xdr:rowOff>20638</xdr:rowOff>
    </xdr:to>
    <xdr:cxnSp macro="">
      <xdr:nvCxnSpPr>
        <xdr:cNvPr id="254" name="Straight Connector 25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352425</xdr:colOff>
      <xdr:row>300</xdr:row>
      <xdr:rowOff>19050</xdr:rowOff>
    </xdr:from>
    <xdr:to>
      <xdr:col>78</xdr:col>
      <xdr:colOff>466725</xdr:colOff>
      <xdr:row>300</xdr:row>
      <xdr:rowOff>20638</xdr:rowOff>
    </xdr:to>
    <xdr:cxnSp macro="">
      <xdr:nvCxnSpPr>
        <xdr:cNvPr id="255" name="Straight Connector 25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333375</xdr:colOff>
      <xdr:row>300</xdr:row>
      <xdr:rowOff>28575</xdr:rowOff>
    </xdr:from>
    <xdr:to>
      <xdr:col>79</xdr:col>
      <xdr:colOff>447675</xdr:colOff>
      <xdr:row>300</xdr:row>
      <xdr:rowOff>30163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419100</xdr:colOff>
      <xdr:row>302</xdr:row>
      <xdr:rowOff>0</xdr:rowOff>
    </xdr:from>
    <xdr:to>
      <xdr:col>80</xdr:col>
      <xdr:colOff>533400</xdr:colOff>
      <xdr:row>303</xdr:row>
      <xdr:rowOff>57150</xdr:rowOff>
    </xdr:to>
    <xdr:cxnSp macro="">
      <xdr:nvCxnSpPr>
        <xdr:cNvPr id="257" name="Straight Connector 25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9525</xdr:colOff>
      <xdr:row>301</xdr:row>
      <xdr:rowOff>152400</xdr:rowOff>
    </xdr:from>
    <xdr:to>
      <xdr:col>82</xdr:col>
      <xdr:colOff>0</xdr:colOff>
      <xdr:row>301</xdr:row>
      <xdr:rowOff>153988</xdr:rowOff>
    </xdr:to>
    <xdr:cxnSp macro="">
      <xdr:nvCxnSpPr>
        <xdr:cNvPr id="258" name="Straight Connector 25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533399</xdr:colOff>
      <xdr:row>301</xdr:row>
      <xdr:rowOff>161927</xdr:rowOff>
    </xdr:from>
    <xdr:to>
      <xdr:col>81</xdr:col>
      <xdr:colOff>19048</xdr:colOff>
      <xdr:row>303</xdr:row>
      <xdr:rowOff>38101</xdr:rowOff>
    </xdr:to>
    <xdr:cxnSp macro="">
      <xdr:nvCxnSpPr>
        <xdr:cNvPr id="259" name="Straight Connector 25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371475</xdr:colOff>
      <xdr:row>302</xdr:row>
      <xdr:rowOff>19050</xdr:rowOff>
    </xdr:from>
    <xdr:to>
      <xdr:col>81</xdr:col>
      <xdr:colOff>485775</xdr:colOff>
      <xdr:row>302</xdr:row>
      <xdr:rowOff>20638</xdr:rowOff>
    </xdr:to>
    <xdr:cxnSp macro="">
      <xdr:nvCxnSpPr>
        <xdr:cNvPr id="260" name="Straight Connector 25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76200</xdr:colOff>
      <xdr:row>305</xdr:row>
      <xdr:rowOff>2</xdr:rowOff>
    </xdr:from>
    <xdr:to>
      <xdr:col>81</xdr:col>
      <xdr:colOff>161925</xdr:colOff>
      <xdr:row>306</xdr:row>
      <xdr:rowOff>19052</xdr:rowOff>
    </xdr:to>
    <xdr:cxnSp macro="">
      <xdr:nvCxnSpPr>
        <xdr:cNvPr id="261" name="Straight Connector 26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590550</xdr:colOff>
      <xdr:row>305</xdr:row>
      <xdr:rowOff>19050</xdr:rowOff>
    </xdr:from>
    <xdr:to>
      <xdr:col>81</xdr:col>
      <xdr:colOff>76200</xdr:colOff>
      <xdr:row>306</xdr:row>
      <xdr:rowOff>19050</xdr:rowOff>
    </xdr:to>
    <xdr:cxnSp macro="">
      <xdr:nvCxnSpPr>
        <xdr:cNvPr id="262" name="Straight Connector 26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161925</xdr:colOff>
      <xdr:row>304</xdr:row>
      <xdr:rowOff>180975</xdr:rowOff>
    </xdr:from>
    <xdr:to>
      <xdr:col>81</xdr:col>
      <xdr:colOff>476250</xdr:colOff>
      <xdr:row>304</xdr:row>
      <xdr:rowOff>182563</xdr:rowOff>
    </xdr:to>
    <xdr:cxnSp macro="">
      <xdr:nvCxnSpPr>
        <xdr:cNvPr id="263" name="Straight Connector 26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0</xdr:colOff>
      <xdr:row>326</xdr:row>
      <xdr:rowOff>180975</xdr:rowOff>
    </xdr:from>
    <xdr:to>
      <xdr:col>78</xdr:col>
      <xdr:colOff>581025</xdr:colOff>
      <xdr:row>326</xdr:row>
      <xdr:rowOff>182563</xdr:rowOff>
    </xdr:to>
    <xdr:cxnSp macro="">
      <xdr:nvCxnSpPr>
        <xdr:cNvPr id="264" name="Straight Connector 26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523876</xdr:colOff>
      <xdr:row>326</xdr:row>
      <xdr:rowOff>180974</xdr:rowOff>
    </xdr:from>
    <xdr:to>
      <xdr:col>76</xdr:col>
      <xdr:colOff>581026</xdr:colOff>
      <xdr:row>327</xdr:row>
      <xdr:rowOff>190499</xdr:rowOff>
    </xdr:to>
    <xdr:cxnSp macro="">
      <xdr:nvCxnSpPr>
        <xdr:cNvPr id="265" name="Straight Connector 26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438151</xdr:colOff>
      <xdr:row>327</xdr:row>
      <xdr:rowOff>66678</xdr:rowOff>
    </xdr:from>
    <xdr:to>
      <xdr:col>76</xdr:col>
      <xdr:colOff>514351</xdr:colOff>
      <xdr:row>328</xdr:row>
      <xdr:rowOff>19051</xdr:rowOff>
    </xdr:to>
    <xdr:cxnSp macro="">
      <xdr:nvCxnSpPr>
        <xdr:cNvPr id="266" name="Straight Connector 26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95250</xdr:colOff>
      <xdr:row>330</xdr:row>
      <xdr:rowOff>0</xdr:rowOff>
    </xdr:from>
    <xdr:to>
      <xdr:col>77</xdr:col>
      <xdr:colOff>971550</xdr:colOff>
      <xdr:row>330</xdr:row>
      <xdr:rowOff>1588</xdr:rowOff>
    </xdr:to>
    <xdr:cxnSp macro="">
      <xdr:nvCxnSpPr>
        <xdr:cNvPr id="267" name="Straight Connector 26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571500</xdr:colOff>
      <xdr:row>330</xdr:row>
      <xdr:rowOff>28575</xdr:rowOff>
    </xdr:from>
    <xdr:to>
      <xdr:col>77</xdr:col>
      <xdr:colOff>57150</xdr:colOff>
      <xdr:row>330</xdr:row>
      <xdr:rowOff>171448</xdr:rowOff>
    </xdr:to>
    <xdr:cxnSp macro="">
      <xdr:nvCxnSpPr>
        <xdr:cNvPr id="268" name="Straight Connector 26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47626</xdr:colOff>
      <xdr:row>330</xdr:row>
      <xdr:rowOff>9527</xdr:rowOff>
    </xdr:from>
    <xdr:to>
      <xdr:col>77</xdr:col>
      <xdr:colOff>104776</xdr:colOff>
      <xdr:row>330</xdr:row>
      <xdr:rowOff>142878</xdr:rowOff>
    </xdr:to>
    <xdr:cxnSp macro="">
      <xdr:nvCxnSpPr>
        <xdr:cNvPr id="269" name="Straight Connector 268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390526</xdr:colOff>
      <xdr:row>41</xdr:row>
      <xdr:rowOff>38099</xdr:rowOff>
    </xdr:from>
    <xdr:to>
      <xdr:col>76</xdr:col>
      <xdr:colOff>485776</xdr:colOff>
      <xdr:row>41</xdr:row>
      <xdr:rowOff>180974</xdr:rowOff>
    </xdr:to>
    <xdr:cxnSp macro="">
      <xdr:nvCxnSpPr>
        <xdr:cNvPr id="270" name="Straight Connector 269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381000</xdr:colOff>
      <xdr:row>44</xdr:row>
      <xdr:rowOff>0</xdr:rowOff>
    </xdr:from>
    <xdr:to>
      <xdr:col>76</xdr:col>
      <xdr:colOff>476250</xdr:colOff>
      <xdr:row>44</xdr:row>
      <xdr:rowOff>142875</xdr:rowOff>
    </xdr:to>
    <xdr:cxnSp macro="">
      <xdr:nvCxnSpPr>
        <xdr:cNvPr id="271" name="Straight Connector 270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495302</xdr:colOff>
      <xdr:row>41</xdr:row>
      <xdr:rowOff>19053</xdr:rowOff>
    </xdr:from>
    <xdr:to>
      <xdr:col>77</xdr:col>
      <xdr:colOff>19051</xdr:colOff>
      <xdr:row>41</xdr:row>
      <xdr:rowOff>180974</xdr:rowOff>
    </xdr:to>
    <xdr:cxnSp macro="">
      <xdr:nvCxnSpPr>
        <xdr:cNvPr id="272" name="Straight Connector 27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466725</xdr:colOff>
      <xdr:row>44</xdr:row>
      <xdr:rowOff>0</xdr:rowOff>
    </xdr:from>
    <xdr:to>
      <xdr:col>76</xdr:col>
      <xdr:colOff>581024</xdr:colOff>
      <xdr:row>44</xdr:row>
      <xdr:rowOff>161921</xdr:rowOff>
    </xdr:to>
    <xdr:cxnSp macro="">
      <xdr:nvCxnSpPr>
        <xdr:cNvPr id="273" name="Straight Connector 272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41</xdr:row>
      <xdr:rowOff>9525</xdr:rowOff>
    </xdr:from>
    <xdr:to>
      <xdr:col>78</xdr:col>
      <xdr:colOff>466725</xdr:colOff>
      <xdr:row>41</xdr:row>
      <xdr:rowOff>11113</xdr:rowOff>
    </xdr:to>
    <xdr:cxnSp macro="">
      <xdr:nvCxnSpPr>
        <xdr:cNvPr id="274" name="Straight Connector 273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0</xdr:colOff>
      <xdr:row>44</xdr:row>
      <xdr:rowOff>0</xdr:rowOff>
    </xdr:from>
    <xdr:to>
      <xdr:col>78</xdr:col>
      <xdr:colOff>428625</xdr:colOff>
      <xdr:row>44</xdr:row>
      <xdr:rowOff>1588</xdr:rowOff>
    </xdr:to>
    <xdr:cxnSp macro="">
      <xdr:nvCxnSpPr>
        <xdr:cNvPr id="275" name="Straight Connector 274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556260</xdr:colOff>
      <xdr:row>16</xdr:row>
      <xdr:rowOff>38100</xdr:rowOff>
    </xdr:from>
    <xdr:to>
      <xdr:col>80</xdr:col>
      <xdr:colOff>640080</xdr:colOff>
      <xdr:row>18</xdr:row>
      <xdr:rowOff>0</xdr:rowOff>
    </xdr:to>
    <xdr:cxnSp macro="">
      <xdr:nvCxnSpPr>
        <xdr:cNvPr id="276" name="Straight Connector 275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624840</xdr:colOff>
      <xdr:row>15</xdr:row>
      <xdr:rowOff>167640</xdr:rowOff>
    </xdr:from>
    <xdr:to>
      <xdr:col>81</xdr:col>
      <xdr:colOff>22860</xdr:colOff>
      <xdr:row>17</xdr:row>
      <xdr:rowOff>152400</xdr:rowOff>
    </xdr:to>
    <xdr:cxnSp macro="">
      <xdr:nvCxnSpPr>
        <xdr:cNvPr id="277" name="Straight Connector 276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30480</xdr:colOff>
      <xdr:row>15</xdr:row>
      <xdr:rowOff>160020</xdr:rowOff>
    </xdr:from>
    <xdr:to>
      <xdr:col>82</xdr:col>
      <xdr:colOff>22860</xdr:colOff>
      <xdr:row>15</xdr:row>
      <xdr:rowOff>160020</xdr:rowOff>
    </xdr:to>
    <xdr:cxnSp macro="">
      <xdr:nvCxnSpPr>
        <xdr:cNvPr id="278" name="Straight Connector 277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601980</xdr:colOff>
      <xdr:row>18</xdr:row>
      <xdr:rowOff>175260</xdr:rowOff>
    </xdr:from>
    <xdr:to>
      <xdr:col>80</xdr:col>
      <xdr:colOff>693420</xdr:colOff>
      <xdr:row>19</xdr:row>
      <xdr:rowOff>175260</xdr:rowOff>
    </xdr:to>
    <xdr:cxnSp macro="">
      <xdr:nvCxnSpPr>
        <xdr:cNvPr id="279" name="Straight Connector 278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693420</xdr:colOff>
      <xdr:row>18</xdr:row>
      <xdr:rowOff>144780</xdr:rowOff>
    </xdr:from>
    <xdr:to>
      <xdr:col>81</xdr:col>
      <xdr:colOff>30480</xdr:colOff>
      <xdr:row>20</xdr:row>
      <xdr:rowOff>15240</xdr:rowOff>
    </xdr:to>
    <xdr:cxnSp macro="">
      <xdr:nvCxnSpPr>
        <xdr:cNvPr id="280" name="Straight Connector 279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15240</xdr:colOff>
      <xdr:row>18</xdr:row>
      <xdr:rowOff>167640</xdr:rowOff>
    </xdr:from>
    <xdr:to>
      <xdr:col>82</xdr:col>
      <xdr:colOff>7620</xdr:colOff>
      <xdr:row>18</xdr:row>
      <xdr:rowOff>175260</xdr:rowOff>
    </xdr:to>
    <xdr:cxnSp macro="">
      <xdr:nvCxnSpPr>
        <xdr:cNvPr id="281" name="Straight Connector 280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466725</xdr:colOff>
      <xdr:row>300</xdr:row>
      <xdr:rowOff>19050</xdr:rowOff>
    </xdr:from>
    <xdr:to>
      <xdr:col>88</xdr:col>
      <xdr:colOff>581025</xdr:colOff>
      <xdr:row>300</xdr:row>
      <xdr:rowOff>20638</xdr:rowOff>
    </xdr:to>
    <xdr:cxnSp macro="">
      <xdr:nvCxnSpPr>
        <xdr:cNvPr id="282" name="Straight Connector 28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352425</xdr:colOff>
      <xdr:row>300</xdr:row>
      <xdr:rowOff>19050</xdr:rowOff>
    </xdr:from>
    <xdr:to>
      <xdr:col>89</xdr:col>
      <xdr:colOff>466725</xdr:colOff>
      <xdr:row>300</xdr:row>
      <xdr:rowOff>20638</xdr:rowOff>
    </xdr:to>
    <xdr:cxnSp macro="">
      <xdr:nvCxnSpPr>
        <xdr:cNvPr id="283" name="Straight Connector 28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333375</xdr:colOff>
      <xdr:row>300</xdr:row>
      <xdr:rowOff>28575</xdr:rowOff>
    </xdr:from>
    <xdr:to>
      <xdr:col>90</xdr:col>
      <xdr:colOff>447675</xdr:colOff>
      <xdr:row>300</xdr:row>
      <xdr:rowOff>30163</xdr:rowOff>
    </xdr:to>
    <xdr:cxnSp macro="">
      <xdr:nvCxnSpPr>
        <xdr:cNvPr id="284" name="Straight Connector 28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419100</xdr:colOff>
      <xdr:row>302</xdr:row>
      <xdr:rowOff>0</xdr:rowOff>
    </xdr:from>
    <xdr:to>
      <xdr:col>91</xdr:col>
      <xdr:colOff>533400</xdr:colOff>
      <xdr:row>303</xdr:row>
      <xdr:rowOff>57150</xdr:rowOff>
    </xdr:to>
    <xdr:cxnSp macro="">
      <xdr:nvCxnSpPr>
        <xdr:cNvPr id="285" name="Straight Connector 28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9525</xdr:colOff>
      <xdr:row>301</xdr:row>
      <xdr:rowOff>152400</xdr:rowOff>
    </xdr:from>
    <xdr:to>
      <xdr:col>93</xdr:col>
      <xdr:colOff>0</xdr:colOff>
      <xdr:row>301</xdr:row>
      <xdr:rowOff>153988</xdr:rowOff>
    </xdr:to>
    <xdr:cxnSp macro="">
      <xdr:nvCxnSpPr>
        <xdr:cNvPr id="286" name="Straight Connector 28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533399</xdr:colOff>
      <xdr:row>301</xdr:row>
      <xdr:rowOff>161927</xdr:rowOff>
    </xdr:from>
    <xdr:to>
      <xdr:col>92</xdr:col>
      <xdr:colOff>19048</xdr:colOff>
      <xdr:row>303</xdr:row>
      <xdr:rowOff>38101</xdr:rowOff>
    </xdr:to>
    <xdr:cxnSp macro="">
      <xdr:nvCxnSpPr>
        <xdr:cNvPr id="287" name="Straight Connector 28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371475</xdr:colOff>
      <xdr:row>302</xdr:row>
      <xdr:rowOff>19050</xdr:rowOff>
    </xdr:from>
    <xdr:to>
      <xdr:col>92</xdr:col>
      <xdr:colOff>485775</xdr:colOff>
      <xdr:row>302</xdr:row>
      <xdr:rowOff>20638</xdr:rowOff>
    </xdr:to>
    <xdr:cxnSp macro="">
      <xdr:nvCxnSpPr>
        <xdr:cNvPr id="288" name="Straight Connector 28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76200</xdr:colOff>
      <xdr:row>305</xdr:row>
      <xdr:rowOff>2</xdr:rowOff>
    </xdr:from>
    <xdr:to>
      <xdr:col>92</xdr:col>
      <xdr:colOff>161925</xdr:colOff>
      <xdr:row>306</xdr:row>
      <xdr:rowOff>19052</xdr:rowOff>
    </xdr:to>
    <xdr:cxnSp macro="">
      <xdr:nvCxnSpPr>
        <xdr:cNvPr id="289" name="Straight Connector 28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590550</xdr:colOff>
      <xdr:row>305</xdr:row>
      <xdr:rowOff>19050</xdr:rowOff>
    </xdr:from>
    <xdr:to>
      <xdr:col>92</xdr:col>
      <xdr:colOff>76200</xdr:colOff>
      <xdr:row>306</xdr:row>
      <xdr:rowOff>19050</xdr:rowOff>
    </xdr:to>
    <xdr:cxnSp macro="">
      <xdr:nvCxnSpPr>
        <xdr:cNvPr id="290" name="Straight Connector 28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161925</xdr:colOff>
      <xdr:row>304</xdr:row>
      <xdr:rowOff>180975</xdr:rowOff>
    </xdr:from>
    <xdr:to>
      <xdr:col>92</xdr:col>
      <xdr:colOff>476250</xdr:colOff>
      <xdr:row>304</xdr:row>
      <xdr:rowOff>182563</xdr:rowOff>
    </xdr:to>
    <xdr:cxnSp macro="">
      <xdr:nvCxnSpPr>
        <xdr:cNvPr id="291" name="Straight Connector 29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326</xdr:row>
      <xdr:rowOff>180975</xdr:rowOff>
    </xdr:from>
    <xdr:to>
      <xdr:col>89</xdr:col>
      <xdr:colOff>581025</xdr:colOff>
      <xdr:row>326</xdr:row>
      <xdr:rowOff>182563</xdr:rowOff>
    </xdr:to>
    <xdr:cxnSp macro="">
      <xdr:nvCxnSpPr>
        <xdr:cNvPr id="292" name="Straight Connector 29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523876</xdr:colOff>
      <xdr:row>326</xdr:row>
      <xdr:rowOff>180974</xdr:rowOff>
    </xdr:from>
    <xdr:to>
      <xdr:col>87</xdr:col>
      <xdr:colOff>581026</xdr:colOff>
      <xdr:row>327</xdr:row>
      <xdr:rowOff>190499</xdr:rowOff>
    </xdr:to>
    <xdr:cxnSp macro="">
      <xdr:nvCxnSpPr>
        <xdr:cNvPr id="293" name="Straight Connector 29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438151</xdr:colOff>
      <xdr:row>327</xdr:row>
      <xdr:rowOff>66678</xdr:rowOff>
    </xdr:from>
    <xdr:to>
      <xdr:col>87</xdr:col>
      <xdr:colOff>514351</xdr:colOff>
      <xdr:row>328</xdr:row>
      <xdr:rowOff>19051</xdr:rowOff>
    </xdr:to>
    <xdr:cxnSp macro="">
      <xdr:nvCxnSpPr>
        <xdr:cNvPr id="294" name="Straight Connector 29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95250</xdr:colOff>
      <xdr:row>330</xdr:row>
      <xdr:rowOff>0</xdr:rowOff>
    </xdr:from>
    <xdr:to>
      <xdr:col>88</xdr:col>
      <xdr:colOff>971550</xdr:colOff>
      <xdr:row>330</xdr:row>
      <xdr:rowOff>1588</xdr:rowOff>
    </xdr:to>
    <xdr:cxnSp macro="">
      <xdr:nvCxnSpPr>
        <xdr:cNvPr id="295" name="Straight Connector 29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571500</xdr:colOff>
      <xdr:row>330</xdr:row>
      <xdr:rowOff>28575</xdr:rowOff>
    </xdr:from>
    <xdr:to>
      <xdr:col>88</xdr:col>
      <xdr:colOff>57150</xdr:colOff>
      <xdr:row>330</xdr:row>
      <xdr:rowOff>171448</xdr:rowOff>
    </xdr:to>
    <xdr:cxnSp macro="">
      <xdr:nvCxnSpPr>
        <xdr:cNvPr id="296" name="Straight Connector 29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47626</xdr:colOff>
      <xdr:row>330</xdr:row>
      <xdr:rowOff>9527</xdr:rowOff>
    </xdr:from>
    <xdr:to>
      <xdr:col>88</xdr:col>
      <xdr:colOff>104776</xdr:colOff>
      <xdr:row>330</xdr:row>
      <xdr:rowOff>142878</xdr:rowOff>
    </xdr:to>
    <xdr:cxnSp macro="">
      <xdr:nvCxnSpPr>
        <xdr:cNvPr id="297" name="Straight Connector 29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390526</xdr:colOff>
      <xdr:row>41</xdr:row>
      <xdr:rowOff>38099</xdr:rowOff>
    </xdr:from>
    <xdr:to>
      <xdr:col>87</xdr:col>
      <xdr:colOff>485776</xdr:colOff>
      <xdr:row>41</xdr:row>
      <xdr:rowOff>180974</xdr:rowOff>
    </xdr:to>
    <xdr:cxnSp macro="">
      <xdr:nvCxnSpPr>
        <xdr:cNvPr id="298" name="Straight Connector 29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381000</xdr:colOff>
      <xdr:row>44</xdr:row>
      <xdr:rowOff>0</xdr:rowOff>
    </xdr:from>
    <xdr:to>
      <xdr:col>87</xdr:col>
      <xdr:colOff>476250</xdr:colOff>
      <xdr:row>44</xdr:row>
      <xdr:rowOff>142875</xdr:rowOff>
    </xdr:to>
    <xdr:cxnSp macro="">
      <xdr:nvCxnSpPr>
        <xdr:cNvPr id="299" name="Straight Connector 29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495302</xdr:colOff>
      <xdr:row>41</xdr:row>
      <xdr:rowOff>19053</xdr:rowOff>
    </xdr:from>
    <xdr:to>
      <xdr:col>88</xdr:col>
      <xdr:colOff>19051</xdr:colOff>
      <xdr:row>41</xdr:row>
      <xdr:rowOff>180974</xdr:rowOff>
    </xdr:to>
    <xdr:cxnSp macro="">
      <xdr:nvCxnSpPr>
        <xdr:cNvPr id="300" name="Straight Connector 29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466725</xdr:colOff>
      <xdr:row>44</xdr:row>
      <xdr:rowOff>0</xdr:rowOff>
    </xdr:from>
    <xdr:to>
      <xdr:col>87</xdr:col>
      <xdr:colOff>581024</xdr:colOff>
      <xdr:row>44</xdr:row>
      <xdr:rowOff>161921</xdr:rowOff>
    </xdr:to>
    <xdr:cxnSp macro="">
      <xdr:nvCxnSpPr>
        <xdr:cNvPr id="301" name="Straight Connector 30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38100</xdr:colOff>
      <xdr:row>41</xdr:row>
      <xdr:rowOff>9525</xdr:rowOff>
    </xdr:from>
    <xdr:to>
      <xdr:col>89</xdr:col>
      <xdr:colOff>466725</xdr:colOff>
      <xdr:row>41</xdr:row>
      <xdr:rowOff>11113</xdr:rowOff>
    </xdr:to>
    <xdr:cxnSp macro="">
      <xdr:nvCxnSpPr>
        <xdr:cNvPr id="302" name="Straight Connector 30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44</xdr:row>
      <xdr:rowOff>0</xdr:rowOff>
    </xdr:from>
    <xdr:to>
      <xdr:col>89</xdr:col>
      <xdr:colOff>428625</xdr:colOff>
      <xdr:row>44</xdr:row>
      <xdr:rowOff>1588</xdr:rowOff>
    </xdr:to>
    <xdr:cxnSp macro="">
      <xdr:nvCxnSpPr>
        <xdr:cNvPr id="303" name="Straight Connector 30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556260</xdr:colOff>
      <xdr:row>16</xdr:row>
      <xdr:rowOff>38100</xdr:rowOff>
    </xdr:from>
    <xdr:to>
      <xdr:col>91</xdr:col>
      <xdr:colOff>640080</xdr:colOff>
      <xdr:row>18</xdr:row>
      <xdr:rowOff>0</xdr:rowOff>
    </xdr:to>
    <xdr:cxnSp macro="">
      <xdr:nvCxnSpPr>
        <xdr:cNvPr id="304" name="Straight Connector 303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624840</xdr:colOff>
      <xdr:row>15</xdr:row>
      <xdr:rowOff>167640</xdr:rowOff>
    </xdr:from>
    <xdr:to>
      <xdr:col>92</xdr:col>
      <xdr:colOff>22860</xdr:colOff>
      <xdr:row>17</xdr:row>
      <xdr:rowOff>152400</xdr:rowOff>
    </xdr:to>
    <xdr:cxnSp macro="">
      <xdr:nvCxnSpPr>
        <xdr:cNvPr id="305" name="Straight Connector 304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30480</xdr:colOff>
      <xdr:row>15</xdr:row>
      <xdr:rowOff>160020</xdr:rowOff>
    </xdr:from>
    <xdr:to>
      <xdr:col>93</xdr:col>
      <xdr:colOff>22860</xdr:colOff>
      <xdr:row>15</xdr:row>
      <xdr:rowOff>160020</xdr:rowOff>
    </xdr:to>
    <xdr:cxnSp macro="">
      <xdr:nvCxnSpPr>
        <xdr:cNvPr id="306" name="Straight Connector 305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601980</xdr:colOff>
      <xdr:row>18</xdr:row>
      <xdr:rowOff>175260</xdr:rowOff>
    </xdr:from>
    <xdr:to>
      <xdr:col>91</xdr:col>
      <xdr:colOff>693420</xdr:colOff>
      <xdr:row>19</xdr:row>
      <xdr:rowOff>175260</xdr:rowOff>
    </xdr:to>
    <xdr:cxnSp macro="">
      <xdr:nvCxnSpPr>
        <xdr:cNvPr id="307" name="Straight Connector 306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693420</xdr:colOff>
      <xdr:row>18</xdr:row>
      <xdr:rowOff>144780</xdr:rowOff>
    </xdr:from>
    <xdr:to>
      <xdr:col>92</xdr:col>
      <xdr:colOff>30480</xdr:colOff>
      <xdr:row>20</xdr:row>
      <xdr:rowOff>15240</xdr:rowOff>
    </xdr:to>
    <xdr:cxnSp macro="">
      <xdr:nvCxnSpPr>
        <xdr:cNvPr id="308" name="Straight Connector 307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15240</xdr:colOff>
      <xdr:row>18</xdr:row>
      <xdr:rowOff>167640</xdr:rowOff>
    </xdr:from>
    <xdr:to>
      <xdr:col>93</xdr:col>
      <xdr:colOff>7620</xdr:colOff>
      <xdr:row>18</xdr:row>
      <xdr:rowOff>175260</xdr:rowOff>
    </xdr:to>
    <xdr:cxnSp macro="">
      <xdr:nvCxnSpPr>
        <xdr:cNvPr id="309" name="Straight Connector 308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466725</xdr:colOff>
      <xdr:row>300</xdr:row>
      <xdr:rowOff>19050</xdr:rowOff>
    </xdr:from>
    <xdr:to>
      <xdr:col>99</xdr:col>
      <xdr:colOff>581025</xdr:colOff>
      <xdr:row>300</xdr:row>
      <xdr:rowOff>20638</xdr:rowOff>
    </xdr:to>
    <xdr:cxnSp macro="">
      <xdr:nvCxnSpPr>
        <xdr:cNvPr id="310" name="Straight Connector 309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352425</xdr:colOff>
      <xdr:row>300</xdr:row>
      <xdr:rowOff>19050</xdr:rowOff>
    </xdr:from>
    <xdr:to>
      <xdr:col>100</xdr:col>
      <xdr:colOff>466725</xdr:colOff>
      <xdr:row>300</xdr:row>
      <xdr:rowOff>20638</xdr:rowOff>
    </xdr:to>
    <xdr:cxnSp macro="">
      <xdr:nvCxnSpPr>
        <xdr:cNvPr id="311" name="Straight Connector 310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333375</xdr:colOff>
      <xdr:row>300</xdr:row>
      <xdr:rowOff>28575</xdr:rowOff>
    </xdr:from>
    <xdr:to>
      <xdr:col>101</xdr:col>
      <xdr:colOff>447675</xdr:colOff>
      <xdr:row>300</xdr:row>
      <xdr:rowOff>30163</xdr:rowOff>
    </xdr:to>
    <xdr:cxnSp macro="">
      <xdr:nvCxnSpPr>
        <xdr:cNvPr id="312" name="Straight Connector 311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419100</xdr:colOff>
      <xdr:row>302</xdr:row>
      <xdr:rowOff>0</xdr:rowOff>
    </xdr:from>
    <xdr:to>
      <xdr:col>102</xdr:col>
      <xdr:colOff>533400</xdr:colOff>
      <xdr:row>303</xdr:row>
      <xdr:rowOff>57150</xdr:rowOff>
    </xdr:to>
    <xdr:cxnSp macro="">
      <xdr:nvCxnSpPr>
        <xdr:cNvPr id="313" name="Straight Connector 312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9525</xdr:colOff>
      <xdr:row>301</xdr:row>
      <xdr:rowOff>152400</xdr:rowOff>
    </xdr:from>
    <xdr:to>
      <xdr:col>104</xdr:col>
      <xdr:colOff>0</xdr:colOff>
      <xdr:row>301</xdr:row>
      <xdr:rowOff>153988</xdr:rowOff>
    </xdr:to>
    <xdr:cxnSp macro="">
      <xdr:nvCxnSpPr>
        <xdr:cNvPr id="314" name="Straight Connector 313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533399</xdr:colOff>
      <xdr:row>301</xdr:row>
      <xdr:rowOff>161927</xdr:rowOff>
    </xdr:from>
    <xdr:to>
      <xdr:col>103</xdr:col>
      <xdr:colOff>19048</xdr:colOff>
      <xdr:row>303</xdr:row>
      <xdr:rowOff>38101</xdr:rowOff>
    </xdr:to>
    <xdr:cxnSp macro="">
      <xdr:nvCxnSpPr>
        <xdr:cNvPr id="315" name="Straight Connector 314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371475</xdr:colOff>
      <xdr:row>302</xdr:row>
      <xdr:rowOff>19050</xdr:rowOff>
    </xdr:from>
    <xdr:to>
      <xdr:col>103</xdr:col>
      <xdr:colOff>485775</xdr:colOff>
      <xdr:row>302</xdr:row>
      <xdr:rowOff>20638</xdr:rowOff>
    </xdr:to>
    <xdr:cxnSp macro="">
      <xdr:nvCxnSpPr>
        <xdr:cNvPr id="316" name="Straight Connector 315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76200</xdr:colOff>
      <xdr:row>305</xdr:row>
      <xdr:rowOff>2</xdr:rowOff>
    </xdr:from>
    <xdr:to>
      <xdr:col>103</xdr:col>
      <xdr:colOff>161925</xdr:colOff>
      <xdr:row>306</xdr:row>
      <xdr:rowOff>19052</xdr:rowOff>
    </xdr:to>
    <xdr:cxnSp macro="">
      <xdr:nvCxnSpPr>
        <xdr:cNvPr id="317" name="Straight Connector 316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590550</xdr:colOff>
      <xdr:row>305</xdr:row>
      <xdr:rowOff>19050</xdr:rowOff>
    </xdr:from>
    <xdr:to>
      <xdr:col>103</xdr:col>
      <xdr:colOff>76200</xdr:colOff>
      <xdr:row>306</xdr:row>
      <xdr:rowOff>19050</xdr:rowOff>
    </xdr:to>
    <xdr:cxnSp macro="">
      <xdr:nvCxnSpPr>
        <xdr:cNvPr id="318" name="Straight Connector 317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161925</xdr:colOff>
      <xdr:row>304</xdr:row>
      <xdr:rowOff>180975</xdr:rowOff>
    </xdr:from>
    <xdr:to>
      <xdr:col>103</xdr:col>
      <xdr:colOff>476250</xdr:colOff>
      <xdr:row>304</xdr:row>
      <xdr:rowOff>182563</xdr:rowOff>
    </xdr:to>
    <xdr:cxnSp macro="">
      <xdr:nvCxnSpPr>
        <xdr:cNvPr id="319" name="Straight Connector 318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326</xdr:row>
      <xdr:rowOff>180975</xdr:rowOff>
    </xdr:from>
    <xdr:to>
      <xdr:col>100</xdr:col>
      <xdr:colOff>581025</xdr:colOff>
      <xdr:row>326</xdr:row>
      <xdr:rowOff>182563</xdr:rowOff>
    </xdr:to>
    <xdr:cxnSp macro="">
      <xdr:nvCxnSpPr>
        <xdr:cNvPr id="320" name="Straight Connector 319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523876</xdr:colOff>
      <xdr:row>326</xdr:row>
      <xdr:rowOff>180974</xdr:rowOff>
    </xdr:from>
    <xdr:to>
      <xdr:col>98</xdr:col>
      <xdr:colOff>581026</xdr:colOff>
      <xdr:row>327</xdr:row>
      <xdr:rowOff>190499</xdr:rowOff>
    </xdr:to>
    <xdr:cxnSp macro="">
      <xdr:nvCxnSpPr>
        <xdr:cNvPr id="321" name="Straight Connector 320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438151</xdr:colOff>
      <xdr:row>327</xdr:row>
      <xdr:rowOff>66678</xdr:rowOff>
    </xdr:from>
    <xdr:to>
      <xdr:col>98</xdr:col>
      <xdr:colOff>514351</xdr:colOff>
      <xdr:row>328</xdr:row>
      <xdr:rowOff>19051</xdr:rowOff>
    </xdr:to>
    <xdr:cxnSp macro="">
      <xdr:nvCxnSpPr>
        <xdr:cNvPr id="322" name="Straight Connector 321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95250</xdr:colOff>
      <xdr:row>330</xdr:row>
      <xdr:rowOff>0</xdr:rowOff>
    </xdr:from>
    <xdr:to>
      <xdr:col>99</xdr:col>
      <xdr:colOff>971550</xdr:colOff>
      <xdr:row>330</xdr:row>
      <xdr:rowOff>1588</xdr:rowOff>
    </xdr:to>
    <xdr:cxnSp macro="">
      <xdr:nvCxnSpPr>
        <xdr:cNvPr id="323" name="Straight Connector 322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571500</xdr:colOff>
      <xdr:row>330</xdr:row>
      <xdr:rowOff>28575</xdr:rowOff>
    </xdr:from>
    <xdr:to>
      <xdr:col>99</xdr:col>
      <xdr:colOff>57150</xdr:colOff>
      <xdr:row>330</xdr:row>
      <xdr:rowOff>171448</xdr:rowOff>
    </xdr:to>
    <xdr:cxnSp macro="">
      <xdr:nvCxnSpPr>
        <xdr:cNvPr id="324" name="Straight Connector 323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47626</xdr:colOff>
      <xdr:row>330</xdr:row>
      <xdr:rowOff>9527</xdr:rowOff>
    </xdr:from>
    <xdr:to>
      <xdr:col>99</xdr:col>
      <xdr:colOff>104776</xdr:colOff>
      <xdr:row>330</xdr:row>
      <xdr:rowOff>142878</xdr:rowOff>
    </xdr:to>
    <xdr:cxnSp macro="">
      <xdr:nvCxnSpPr>
        <xdr:cNvPr id="325" name="Straight Connector 324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390526</xdr:colOff>
      <xdr:row>41</xdr:row>
      <xdr:rowOff>38099</xdr:rowOff>
    </xdr:from>
    <xdr:to>
      <xdr:col>98</xdr:col>
      <xdr:colOff>485776</xdr:colOff>
      <xdr:row>41</xdr:row>
      <xdr:rowOff>180974</xdr:rowOff>
    </xdr:to>
    <xdr:cxnSp macro="">
      <xdr:nvCxnSpPr>
        <xdr:cNvPr id="326" name="Straight Connector 32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381000</xdr:colOff>
      <xdr:row>44</xdr:row>
      <xdr:rowOff>0</xdr:rowOff>
    </xdr:from>
    <xdr:to>
      <xdr:col>98</xdr:col>
      <xdr:colOff>476250</xdr:colOff>
      <xdr:row>44</xdr:row>
      <xdr:rowOff>142875</xdr:rowOff>
    </xdr:to>
    <xdr:cxnSp macro="">
      <xdr:nvCxnSpPr>
        <xdr:cNvPr id="327" name="Straight Connector 326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495302</xdr:colOff>
      <xdr:row>41</xdr:row>
      <xdr:rowOff>19053</xdr:rowOff>
    </xdr:from>
    <xdr:to>
      <xdr:col>99</xdr:col>
      <xdr:colOff>19051</xdr:colOff>
      <xdr:row>41</xdr:row>
      <xdr:rowOff>180974</xdr:rowOff>
    </xdr:to>
    <xdr:cxnSp macro="">
      <xdr:nvCxnSpPr>
        <xdr:cNvPr id="328" name="Straight Connector 327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466725</xdr:colOff>
      <xdr:row>44</xdr:row>
      <xdr:rowOff>0</xdr:rowOff>
    </xdr:from>
    <xdr:to>
      <xdr:col>98</xdr:col>
      <xdr:colOff>581024</xdr:colOff>
      <xdr:row>44</xdr:row>
      <xdr:rowOff>161921</xdr:rowOff>
    </xdr:to>
    <xdr:cxnSp macro="">
      <xdr:nvCxnSpPr>
        <xdr:cNvPr id="329" name="Straight Connector 32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38100</xdr:colOff>
      <xdr:row>41</xdr:row>
      <xdr:rowOff>9525</xdr:rowOff>
    </xdr:from>
    <xdr:to>
      <xdr:col>100</xdr:col>
      <xdr:colOff>466725</xdr:colOff>
      <xdr:row>41</xdr:row>
      <xdr:rowOff>11113</xdr:rowOff>
    </xdr:to>
    <xdr:cxnSp macro="">
      <xdr:nvCxnSpPr>
        <xdr:cNvPr id="330" name="Straight Connector 329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44</xdr:row>
      <xdr:rowOff>0</xdr:rowOff>
    </xdr:from>
    <xdr:to>
      <xdr:col>100</xdr:col>
      <xdr:colOff>428625</xdr:colOff>
      <xdr:row>44</xdr:row>
      <xdr:rowOff>1588</xdr:rowOff>
    </xdr:to>
    <xdr:cxnSp macro="">
      <xdr:nvCxnSpPr>
        <xdr:cNvPr id="331" name="Straight Connector 330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556260</xdr:colOff>
      <xdr:row>16</xdr:row>
      <xdr:rowOff>38100</xdr:rowOff>
    </xdr:from>
    <xdr:to>
      <xdr:col>102</xdr:col>
      <xdr:colOff>640080</xdr:colOff>
      <xdr:row>18</xdr:row>
      <xdr:rowOff>0</xdr:rowOff>
    </xdr:to>
    <xdr:cxnSp macro="">
      <xdr:nvCxnSpPr>
        <xdr:cNvPr id="332" name="Straight Connector 331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624840</xdr:colOff>
      <xdr:row>15</xdr:row>
      <xdr:rowOff>167640</xdr:rowOff>
    </xdr:from>
    <xdr:to>
      <xdr:col>103</xdr:col>
      <xdr:colOff>22860</xdr:colOff>
      <xdr:row>17</xdr:row>
      <xdr:rowOff>152400</xdr:rowOff>
    </xdr:to>
    <xdr:cxnSp macro="">
      <xdr:nvCxnSpPr>
        <xdr:cNvPr id="333" name="Straight Connector 332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30480</xdr:colOff>
      <xdr:row>15</xdr:row>
      <xdr:rowOff>160020</xdr:rowOff>
    </xdr:from>
    <xdr:to>
      <xdr:col>104</xdr:col>
      <xdr:colOff>22860</xdr:colOff>
      <xdr:row>15</xdr:row>
      <xdr:rowOff>160020</xdr:rowOff>
    </xdr:to>
    <xdr:cxnSp macro="">
      <xdr:nvCxnSpPr>
        <xdr:cNvPr id="334" name="Straight Connector 333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601980</xdr:colOff>
      <xdr:row>18</xdr:row>
      <xdr:rowOff>175260</xdr:rowOff>
    </xdr:from>
    <xdr:to>
      <xdr:col>102</xdr:col>
      <xdr:colOff>693420</xdr:colOff>
      <xdr:row>19</xdr:row>
      <xdr:rowOff>175260</xdr:rowOff>
    </xdr:to>
    <xdr:cxnSp macro="">
      <xdr:nvCxnSpPr>
        <xdr:cNvPr id="335" name="Straight Connector 334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693420</xdr:colOff>
      <xdr:row>18</xdr:row>
      <xdr:rowOff>144780</xdr:rowOff>
    </xdr:from>
    <xdr:to>
      <xdr:col>103</xdr:col>
      <xdr:colOff>30480</xdr:colOff>
      <xdr:row>20</xdr:row>
      <xdr:rowOff>15240</xdr:rowOff>
    </xdr:to>
    <xdr:cxnSp macro="">
      <xdr:nvCxnSpPr>
        <xdr:cNvPr id="336" name="Straight Connector 335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15240</xdr:colOff>
      <xdr:row>18</xdr:row>
      <xdr:rowOff>167640</xdr:rowOff>
    </xdr:from>
    <xdr:to>
      <xdr:col>104</xdr:col>
      <xdr:colOff>7620</xdr:colOff>
      <xdr:row>18</xdr:row>
      <xdr:rowOff>175260</xdr:rowOff>
    </xdr:to>
    <xdr:cxnSp macro="">
      <xdr:nvCxnSpPr>
        <xdr:cNvPr id="337" name="Straight Connector 336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466725</xdr:colOff>
      <xdr:row>300</xdr:row>
      <xdr:rowOff>19050</xdr:rowOff>
    </xdr:from>
    <xdr:to>
      <xdr:col>110</xdr:col>
      <xdr:colOff>581025</xdr:colOff>
      <xdr:row>300</xdr:row>
      <xdr:rowOff>20638</xdr:rowOff>
    </xdr:to>
    <xdr:cxnSp macro="">
      <xdr:nvCxnSpPr>
        <xdr:cNvPr id="338" name="Straight Connector 33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352425</xdr:colOff>
      <xdr:row>300</xdr:row>
      <xdr:rowOff>19050</xdr:rowOff>
    </xdr:from>
    <xdr:to>
      <xdr:col>111</xdr:col>
      <xdr:colOff>466725</xdr:colOff>
      <xdr:row>300</xdr:row>
      <xdr:rowOff>20638</xdr:rowOff>
    </xdr:to>
    <xdr:cxnSp macro="">
      <xdr:nvCxnSpPr>
        <xdr:cNvPr id="339" name="Straight Connector 33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333375</xdr:colOff>
      <xdr:row>300</xdr:row>
      <xdr:rowOff>28575</xdr:rowOff>
    </xdr:from>
    <xdr:to>
      <xdr:col>112</xdr:col>
      <xdr:colOff>447675</xdr:colOff>
      <xdr:row>300</xdr:row>
      <xdr:rowOff>30163</xdr:rowOff>
    </xdr:to>
    <xdr:cxnSp macro="">
      <xdr:nvCxnSpPr>
        <xdr:cNvPr id="340" name="Straight Connector 33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419100</xdr:colOff>
      <xdr:row>302</xdr:row>
      <xdr:rowOff>0</xdr:rowOff>
    </xdr:from>
    <xdr:to>
      <xdr:col>113</xdr:col>
      <xdr:colOff>533400</xdr:colOff>
      <xdr:row>303</xdr:row>
      <xdr:rowOff>57150</xdr:rowOff>
    </xdr:to>
    <xdr:cxnSp macro="">
      <xdr:nvCxnSpPr>
        <xdr:cNvPr id="341" name="Straight Connector 34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9525</xdr:colOff>
      <xdr:row>301</xdr:row>
      <xdr:rowOff>152400</xdr:rowOff>
    </xdr:from>
    <xdr:to>
      <xdr:col>115</xdr:col>
      <xdr:colOff>0</xdr:colOff>
      <xdr:row>301</xdr:row>
      <xdr:rowOff>153988</xdr:rowOff>
    </xdr:to>
    <xdr:cxnSp macro="">
      <xdr:nvCxnSpPr>
        <xdr:cNvPr id="342" name="Straight Connector 34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533399</xdr:colOff>
      <xdr:row>301</xdr:row>
      <xdr:rowOff>161927</xdr:rowOff>
    </xdr:from>
    <xdr:to>
      <xdr:col>114</xdr:col>
      <xdr:colOff>19048</xdr:colOff>
      <xdr:row>303</xdr:row>
      <xdr:rowOff>38101</xdr:rowOff>
    </xdr:to>
    <xdr:cxnSp macro="">
      <xdr:nvCxnSpPr>
        <xdr:cNvPr id="343" name="Straight Connector 34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371475</xdr:colOff>
      <xdr:row>302</xdr:row>
      <xdr:rowOff>19050</xdr:rowOff>
    </xdr:from>
    <xdr:to>
      <xdr:col>114</xdr:col>
      <xdr:colOff>485775</xdr:colOff>
      <xdr:row>302</xdr:row>
      <xdr:rowOff>20638</xdr:rowOff>
    </xdr:to>
    <xdr:cxnSp macro="">
      <xdr:nvCxnSpPr>
        <xdr:cNvPr id="344" name="Straight Connector 34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76200</xdr:colOff>
      <xdr:row>305</xdr:row>
      <xdr:rowOff>2</xdr:rowOff>
    </xdr:from>
    <xdr:to>
      <xdr:col>114</xdr:col>
      <xdr:colOff>161925</xdr:colOff>
      <xdr:row>306</xdr:row>
      <xdr:rowOff>19052</xdr:rowOff>
    </xdr:to>
    <xdr:cxnSp macro="">
      <xdr:nvCxnSpPr>
        <xdr:cNvPr id="345" name="Straight Connector 34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590550</xdr:colOff>
      <xdr:row>305</xdr:row>
      <xdr:rowOff>19050</xdr:rowOff>
    </xdr:from>
    <xdr:to>
      <xdr:col>114</xdr:col>
      <xdr:colOff>76200</xdr:colOff>
      <xdr:row>306</xdr:row>
      <xdr:rowOff>19050</xdr:rowOff>
    </xdr:to>
    <xdr:cxnSp macro="">
      <xdr:nvCxnSpPr>
        <xdr:cNvPr id="346" name="Straight Connector 34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161925</xdr:colOff>
      <xdr:row>304</xdr:row>
      <xdr:rowOff>180975</xdr:rowOff>
    </xdr:from>
    <xdr:to>
      <xdr:col>114</xdr:col>
      <xdr:colOff>476250</xdr:colOff>
      <xdr:row>304</xdr:row>
      <xdr:rowOff>182563</xdr:rowOff>
    </xdr:to>
    <xdr:cxnSp macro="">
      <xdr:nvCxnSpPr>
        <xdr:cNvPr id="347" name="Straight Connector 34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326</xdr:row>
      <xdr:rowOff>180975</xdr:rowOff>
    </xdr:from>
    <xdr:to>
      <xdr:col>111</xdr:col>
      <xdr:colOff>581025</xdr:colOff>
      <xdr:row>326</xdr:row>
      <xdr:rowOff>182563</xdr:rowOff>
    </xdr:to>
    <xdr:cxnSp macro="">
      <xdr:nvCxnSpPr>
        <xdr:cNvPr id="348" name="Straight Connector 34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523876</xdr:colOff>
      <xdr:row>326</xdr:row>
      <xdr:rowOff>180974</xdr:rowOff>
    </xdr:from>
    <xdr:to>
      <xdr:col>109</xdr:col>
      <xdr:colOff>581026</xdr:colOff>
      <xdr:row>327</xdr:row>
      <xdr:rowOff>190499</xdr:rowOff>
    </xdr:to>
    <xdr:cxnSp macro="">
      <xdr:nvCxnSpPr>
        <xdr:cNvPr id="349" name="Straight Connector 34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438151</xdr:colOff>
      <xdr:row>327</xdr:row>
      <xdr:rowOff>66678</xdr:rowOff>
    </xdr:from>
    <xdr:to>
      <xdr:col>109</xdr:col>
      <xdr:colOff>514351</xdr:colOff>
      <xdr:row>328</xdr:row>
      <xdr:rowOff>19051</xdr:rowOff>
    </xdr:to>
    <xdr:cxnSp macro="">
      <xdr:nvCxnSpPr>
        <xdr:cNvPr id="350" name="Straight Connector 34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95250</xdr:colOff>
      <xdr:row>330</xdr:row>
      <xdr:rowOff>0</xdr:rowOff>
    </xdr:from>
    <xdr:to>
      <xdr:col>110</xdr:col>
      <xdr:colOff>971550</xdr:colOff>
      <xdr:row>330</xdr:row>
      <xdr:rowOff>1588</xdr:rowOff>
    </xdr:to>
    <xdr:cxnSp macro="">
      <xdr:nvCxnSpPr>
        <xdr:cNvPr id="351" name="Straight Connector 35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571500</xdr:colOff>
      <xdr:row>330</xdr:row>
      <xdr:rowOff>28575</xdr:rowOff>
    </xdr:from>
    <xdr:to>
      <xdr:col>110</xdr:col>
      <xdr:colOff>57150</xdr:colOff>
      <xdr:row>330</xdr:row>
      <xdr:rowOff>171448</xdr:rowOff>
    </xdr:to>
    <xdr:cxnSp macro="">
      <xdr:nvCxnSpPr>
        <xdr:cNvPr id="352" name="Straight Connector 35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47626</xdr:colOff>
      <xdr:row>330</xdr:row>
      <xdr:rowOff>9527</xdr:rowOff>
    </xdr:from>
    <xdr:to>
      <xdr:col>110</xdr:col>
      <xdr:colOff>104776</xdr:colOff>
      <xdr:row>330</xdr:row>
      <xdr:rowOff>142878</xdr:rowOff>
    </xdr:to>
    <xdr:cxnSp macro="">
      <xdr:nvCxnSpPr>
        <xdr:cNvPr id="353" name="Straight Connector 35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390526</xdr:colOff>
      <xdr:row>41</xdr:row>
      <xdr:rowOff>38099</xdr:rowOff>
    </xdr:from>
    <xdr:to>
      <xdr:col>109</xdr:col>
      <xdr:colOff>485776</xdr:colOff>
      <xdr:row>41</xdr:row>
      <xdr:rowOff>180974</xdr:rowOff>
    </xdr:to>
    <xdr:cxnSp macro="">
      <xdr:nvCxnSpPr>
        <xdr:cNvPr id="354" name="Straight Connector 35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381000</xdr:colOff>
      <xdr:row>44</xdr:row>
      <xdr:rowOff>0</xdr:rowOff>
    </xdr:from>
    <xdr:to>
      <xdr:col>109</xdr:col>
      <xdr:colOff>476250</xdr:colOff>
      <xdr:row>44</xdr:row>
      <xdr:rowOff>142875</xdr:rowOff>
    </xdr:to>
    <xdr:cxnSp macro="">
      <xdr:nvCxnSpPr>
        <xdr:cNvPr id="355" name="Straight Connector 35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495302</xdr:colOff>
      <xdr:row>41</xdr:row>
      <xdr:rowOff>19053</xdr:rowOff>
    </xdr:from>
    <xdr:to>
      <xdr:col>110</xdr:col>
      <xdr:colOff>19051</xdr:colOff>
      <xdr:row>41</xdr:row>
      <xdr:rowOff>180974</xdr:rowOff>
    </xdr:to>
    <xdr:cxnSp macro="">
      <xdr:nvCxnSpPr>
        <xdr:cNvPr id="356" name="Straight Connector 35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466725</xdr:colOff>
      <xdr:row>44</xdr:row>
      <xdr:rowOff>0</xdr:rowOff>
    </xdr:from>
    <xdr:to>
      <xdr:col>109</xdr:col>
      <xdr:colOff>581024</xdr:colOff>
      <xdr:row>44</xdr:row>
      <xdr:rowOff>161921</xdr:rowOff>
    </xdr:to>
    <xdr:cxnSp macro="">
      <xdr:nvCxnSpPr>
        <xdr:cNvPr id="357" name="Straight Connector 35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38100</xdr:colOff>
      <xdr:row>41</xdr:row>
      <xdr:rowOff>9525</xdr:rowOff>
    </xdr:from>
    <xdr:to>
      <xdr:col>111</xdr:col>
      <xdr:colOff>466725</xdr:colOff>
      <xdr:row>41</xdr:row>
      <xdr:rowOff>11113</xdr:rowOff>
    </xdr:to>
    <xdr:cxnSp macro="">
      <xdr:nvCxnSpPr>
        <xdr:cNvPr id="358" name="Straight Connector 35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44</xdr:row>
      <xdr:rowOff>0</xdr:rowOff>
    </xdr:from>
    <xdr:to>
      <xdr:col>111</xdr:col>
      <xdr:colOff>428625</xdr:colOff>
      <xdr:row>44</xdr:row>
      <xdr:rowOff>1588</xdr:rowOff>
    </xdr:to>
    <xdr:cxnSp macro="">
      <xdr:nvCxnSpPr>
        <xdr:cNvPr id="359" name="Straight Connector 35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556260</xdr:colOff>
      <xdr:row>16</xdr:row>
      <xdr:rowOff>38100</xdr:rowOff>
    </xdr:from>
    <xdr:to>
      <xdr:col>113</xdr:col>
      <xdr:colOff>640080</xdr:colOff>
      <xdr:row>18</xdr:row>
      <xdr:rowOff>0</xdr:rowOff>
    </xdr:to>
    <xdr:cxnSp macro="">
      <xdr:nvCxnSpPr>
        <xdr:cNvPr id="360" name="Straight Connector 35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624840</xdr:colOff>
      <xdr:row>15</xdr:row>
      <xdr:rowOff>167640</xdr:rowOff>
    </xdr:from>
    <xdr:to>
      <xdr:col>114</xdr:col>
      <xdr:colOff>22860</xdr:colOff>
      <xdr:row>17</xdr:row>
      <xdr:rowOff>152400</xdr:rowOff>
    </xdr:to>
    <xdr:cxnSp macro="">
      <xdr:nvCxnSpPr>
        <xdr:cNvPr id="361" name="Straight Connector 36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30480</xdr:colOff>
      <xdr:row>15</xdr:row>
      <xdr:rowOff>160020</xdr:rowOff>
    </xdr:from>
    <xdr:to>
      <xdr:col>115</xdr:col>
      <xdr:colOff>22860</xdr:colOff>
      <xdr:row>15</xdr:row>
      <xdr:rowOff>160020</xdr:rowOff>
    </xdr:to>
    <xdr:cxnSp macro="">
      <xdr:nvCxnSpPr>
        <xdr:cNvPr id="362" name="Straight Connector 36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601980</xdr:colOff>
      <xdr:row>18</xdr:row>
      <xdr:rowOff>175260</xdr:rowOff>
    </xdr:from>
    <xdr:to>
      <xdr:col>113</xdr:col>
      <xdr:colOff>693420</xdr:colOff>
      <xdr:row>19</xdr:row>
      <xdr:rowOff>175260</xdr:rowOff>
    </xdr:to>
    <xdr:cxnSp macro="">
      <xdr:nvCxnSpPr>
        <xdr:cNvPr id="363" name="Straight Connector 36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693420</xdr:colOff>
      <xdr:row>18</xdr:row>
      <xdr:rowOff>144780</xdr:rowOff>
    </xdr:from>
    <xdr:to>
      <xdr:col>114</xdr:col>
      <xdr:colOff>30480</xdr:colOff>
      <xdr:row>20</xdr:row>
      <xdr:rowOff>15240</xdr:rowOff>
    </xdr:to>
    <xdr:cxnSp macro="">
      <xdr:nvCxnSpPr>
        <xdr:cNvPr id="364" name="Straight Connector 36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15240</xdr:colOff>
      <xdr:row>18</xdr:row>
      <xdr:rowOff>167640</xdr:rowOff>
    </xdr:from>
    <xdr:to>
      <xdr:col>115</xdr:col>
      <xdr:colOff>7620</xdr:colOff>
      <xdr:row>18</xdr:row>
      <xdr:rowOff>175260</xdr:rowOff>
    </xdr:to>
    <xdr:cxnSp macro="">
      <xdr:nvCxnSpPr>
        <xdr:cNvPr id="365" name="Straight Connector 36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466725</xdr:colOff>
      <xdr:row>300</xdr:row>
      <xdr:rowOff>19050</xdr:rowOff>
    </xdr:from>
    <xdr:to>
      <xdr:col>121</xdr:col>
      <xdr:colOff>581025</xdr:colOff>
      <xdr:row>300</xdr:row>
      <xdr:rowOff>20638</xdr:rowOff>
    </xdr:to>
    <xdr:cxnSp macro="">
      <xdr:nvCxnSpPr>
        <xdr:cNvPr id="366" name="Straight Connector 36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352425</xdr:colOff>
      <xdr:row>300</xdr:row>
      <xdr:rowOff>19050</xdr:rowOff>
    </xdr:from>
    <xdr:to>
      <xdr:col>122</xdr:col>
      <xdr:colOff>466725</xdr:colOff>
      <xdr:row>300</xdr:row>
      <xdr:rowOff>20638</xdr:rowOff>
    </xdr:to>
    <xdr:cxnSp macro="">
      <xdr:nvCxnSpPr>
        <xdr:cNvPr id="367" name="Straight Connector 36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333375</xdr:colOff>
      <xdr:row>300</xdr:row>
      <xdr:rowOff>28575</xdr:rowOff>
    </xdr:from>
    <xdr:to>
      <xdr:col>123</xdr:col>
      <xdr:colOff>447675</xdr:colOff>
      <xdr:row>300</xdr:row>
      <xdr:rowOff>30163</xdr:rowOff>
    </xdr:to>
    <xdr:cxnSp macro="">
      <xdr:nvCxnSpPr>
        <xdr:cNvPr id="368" name="Straight Connector 36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419100</xdr:colOff>
      <xdr:row>302</xdr:row>
      <xdr:rowOff>0</xdr:rowOff>
    </xdr:from>
    <xdr:to>
      <xdr:col>124</xdr:col>
      <xdr:colOff>533400</xdr:colOff>
      <xdr:row>303</xdr:row>
      <xdr:rowOff>57150</xdr:rowOff>
    </xdr:to>
    <xdr:cxnSp macro="">
      <xdr:nvCxnSpPr>
        <xdr:cNvPr id="369" name="Straight Connector 36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9525</xdr:colOff>
      <xdr:row>301</xdr:row>
      <xdr:rowOff>152400</xdr:rowOff>
    </xdr:from>
    <xdr:to>
      <xdr:col>126</xdr:col>
      <xdr:colOff>0</xdr:colOff>
      <xdr:row>301</xdr:row>
      <xdr:rowOff>153988</xdr:rowOff>
    </xdr:to>
    <xdr:cxnSp macro="">
      <xdr:nvCxnSpPr>
        <xdr:cNvPr id="370" name="Straight Connector 36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533399</xdr:colOff>
      <xdr:row>301</xdr:row>
      <xdr:rowOff>161927</xdr:rowOff>
    </xdr:from>
    <xdr:to>
      <xdr:col>125</xdr:col>
      <xdr:colOff>19048</xdr:colOff>
      <xdr:row>303</xdr:row>
      <xdr:rowOff>38101</xdr:rowOff>
    </xdr:to>
    <xdr:cxnSp macro="">
      <xdr:nvCxnSpPr>
        <xdr:cNvPr id="371" name="Straight Connector 37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371475</xdr:colOff>
      <xdr:row>302</xdr:row>
      <xdr:rowOff>19050</xdr:rowOff>
    </xdr:from>
    <xdr:to>
      <xdr:col>125</xdr:col>
      <xdr:colOff>485775</xdr:colOff>
      <xdr:row>302</xdr:row>
      <xdr:rowOff>20638</xdr:rowOff>
    </xdr:to>
    <xdr:cxnSp macro="">
      <xdr:nvCxnSpPr>
        <xdr:cNvPr id="372" name="Straight Connector 37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76200</xdr:colOff>
      <xdr:row>305</xdr:row>
      <xdr:rowOff>2</xdr:rowOff>
    </xdr:from>
    <xdr:to>
      <xdr:col>125</xdr:col>
      <xdr:colOff>161925</xdr:colOff>
      <xdr:row>306</xdr:row>
      <xdr:rowOff>19052</xdr:rowOff>
    </xdr:to>
    <xdr:cxnSp macro="">
      <xdr:nvCxnSpPr>
        <xdr:cNvPr id="373" name="Straight Connector 37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590550</xdr:colOff>
      <xdr:row>305</xdr:row>
      <xdr:rowOff>19050</xdr:rowOff>
    </xdr:from>
    <xdr:to>
      <xdr:col>125</xdr:col>
      <xdr:colOff>76200</xdr:colOff>
      <xdr:row>306</xdr:row>
      <xdr:rowOff>19050</xdr:rowOff>
    </xdr:to>
    <xdr:cxnSp macro="">
      <xdr:nvCxnSpPr>
        <xdr:cNvPr id="374" name="Straight Connector 37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161925</xdr:colOff>
      <xdr:row>304</xdr:row>
      <xdr:rowOff>180975</xdr:rowOff>
    </xdr:from>
    <xdr:to>
      <xdr:col>125</xdr:col>
      <xdr:colOff>476250</xdr:colOff>
      <xdr:row>304</xdr:row>
      <xdr:rowOff>182563</xdr:rowOff>
    </xdr:to>
    <xdr:cxnSp macro="">
      <xdr:nvCxnSpPr>
        <xdr:cNvPr id="375" name="Straight Connector 37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0</xdr:colOff>
      <xdr:row>326</xdr:row>
      <xdr:rowOff>180975</xdr:rowOff>
    </xdr:from>
    <xdr:to>
      <xdr:col>122</xdr:col>
      <xdr:colOff>581025</xdr:colOff>
      <xdr:row>326</xdr:row>
      <xdr:rowOff>182563</xdr:rowOff>
    </xdr:to>
    <xdr:cxnSp macro="">
      <xdr:nvCxnSpPr>
        <xdr:cNvPr id="376" name="Straight Connector 37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523876</xdr:colOff>
      <xdr:row>326</xdr:row>
      <xdr:rowOff>180974</xdr:rowOff>
    </xdr:from>
    <xdr:to>
      <xdr:col>120</xdr:col>
      <xdr:colOff>581026</xdr:colOff>
      <xdr:row>327</xdr:row>
      <xdr:rowOff>190499</xdr:rowOff>
    </xdr:to>
    <xdr:cxnSp macro="">
      <xdr:nvCxnSpPr>
        <xdr:cNvPr id="377" name="Straight Connector 37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438151</xdr:colOff>
      <xdr:row>327</xdr:row>
      <xdr:rowOff>66678</xdr:rowOff>
    </xdr:from>
    <xdr:to>
      <xdr:col>120</xdr:col>
      <xdr:colOff>514351</xdr:colOff>
      <xdr:row>328</xdr:row>
      <xdr:rowOff>19051</xdr:rowOff>
    </xdr:to>
    <xdr:cxnSp macro="">
      <xdr:nvCxnSpPr>
        <xdr:cNvPr id="378" name="Straight Connector 37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95250</xdr:colOff>
      <xdr:row>330</xdr:row>
      <xdr:rowOff>0</xdr:rowOff>
    </xdr:from>
    <xdr:to>
      <xdr:col>121</xdr:col>
      <xdr:colOff>971550</xdr:colOff>
      <xdr:row>330</xdr:row>
      <xdr:rowOff>1588</xdr:rowOff>
    </xdr:to>
    <xdr:cxnSp macro="">
      <xdr:nvCxnSpPr>
        <xdr:cNvPr id="379" name="Straight Connector 37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571500</xdr:colOff>
      <xdr:row>330</xdr:row>
      <xdr:rowOff>28575</xdr:rowOff>
    </xdr:from>
    <xdr:to>
      <xdr:col>121</xdr:col>
      <xdr:colOff>57150</xdr:colOff>
      <xdr:row>330</xdr:row>
      <xdr:rowOff>171448</xdr:rowOff>
    </xdr:to>
    <xdr:cxnSp macro="">
      <xdr:nvCxnSpPr>
        <xdr:cNvPr id="380" name="Straight Connector 37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47626</xdr:colOff>
      <xdr:row>330</xdr:row>
      <xdr:rowOff>9527</xdr:rowOff>
    </xdr:from>
    <xdr:to>
      <xdr:col>121</xdr:col>
      <xdr:colOff>104776</xdr:colOff>
      <xdr:row>330</xdr:row>
      <xdr:rowOff>142878</xdr:rowOff>
    </xdr:to>
    <xdr:cxnSp macro="">
      <xdr:nvCxnSpPr>
        <xdr:cNvPr id="381" name="Straight Connector 38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390526</xdr:colOff>
      <xdr:row>41</xdr:row>
      <xdr:rowOff>38099</xdr:rowOff>
    </xdr:from>
    <xdr:to>
      <xdr:col>120</xdr:col>
      <xdr:colOff>485776</xdr:colOff>
      <xdr:row>41</xdr:row>
      <xdr:rowOff>180974</xdr:rowOff>
    </xdr:to>
    <xdr:cxnSp macro="">
      <xdr:nvCxnSpPr>
        <xdr:cNvPr id="382" name="Straight Connector 38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381000</xdr:colOff>
      <xdr:row>44</xdr:row>
      <xdr:rowOff>0</xdr:rowOff>
    </xdr:from>
    <xdr:to>
      <xdr:col>120</xdr:col>
      <xdr:colOff>476250</xdr:colOff>
      <xdr:row>44</xdr:row>
      <xdr:rowOff>142875</xdr:rowOff>
    </xdr:to>
    <xdr:cxnSp macro="">
      <xdr:nvCxnSpPr>
        <xdr:cNvPr id="383" name="Straight Connector 38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495302</xdr:colOff>
      <xdr:row>41</xdr:row>
      <xdr:rowOff>19053</xdr:rowOff>
    </xdr:from>
    <xdr:to>
      <xdr:col>121</xdr:col>
      <xdr:colOff>19051</xdr:colOff>
      <xdr:row>41</xdr:row>
      <xdr:rowOff>180974</xdr:rowOff>
    </xdr:to>
    <xdr:cxnSp macro="">
      <xdr:nvCxnSpPr>
        <xdr:cNvPr id="384" name="Straight Connector 38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466725</xdr:colOff>
      <xdr:row>44</xdr:row>
      <xdr:rowOff>0</xdr:rowOff>
    </xdr:from>
    <xdr:to>
      <xdr:col>120</xdr:col>
      <xdr:colOff>581024</xdr:colOff>
      <xdr:row>44</xdr:row>
      <xdr:rowOff>161921</xdr:rowOff>
    </xdr:to>
    <xdr:cxnSp macro="">
      <xdr:nvCxnSpPr>
        <xdr:cNvPr id="385" name="Straight Connector 38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38100</xdr:colOff>
      <xdr:row>41</xdr:row>
      <xdr:rowOff>9525</xdr:rowOff>
    </xdr:from>
    <xdr:to>
      <xdr:col>122</xdr:col>
      <xdr:colOff>466725</xdr:colOff>
      <xdr:row>41</xdr:row>
      <xdr:rowOff>11113</xdr:rowOff>
    </xdr:to>
    <xdr:cxnSp macro="">
      <xdr:nvCxnSpPr>
        <xdr:cNvPr id="386" name="Straight Connector 38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0</xdr:colOff>
      <xdr:row>44</xdr:row>
      <xdr:rowOff>0</xdr:rowOff>
    </xdr:from>
    <xdr:to>
      <xdr:col>122</xdr:col>
      <xdr:colOff>428625</xdr:colOff>
      <xdr:row>44</xdr:row>
      <xdr:rowOff>1588</xdr:rowOff>
    </xdr:to>
    <xdr:cxnSp macro="">
      <xdr:nvCxnSpPr>
        <xdr:cNvPr id="387" name="Straight Connector 38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556260</xdr:colOff>
      <xdr:row>16</xdr:row>
      <xdr:rowOff>38100</xdr:rowOff>
    </xdr:from>
    <xdr:to>
      <xdr:col>124</xdr:col>
      <xdr:colOff>640080</xdr:colOff>
      <xdr:row>18</xdr:row>
      <xdr:rowOff>0</xdr:rowOff>
    </xdr:to>
    <xdr:cxnSp macro="">
      <xdr:nvCxnSpPr>
        <xdr:cNvPr id="388" name="Straight Connector 38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624840</xdr:colOff>
      <xdr:row>15</xdr:row>
      <xdr:rowOff>167640</xdr:rowOff>
    </xdr:from>
    <xdr:to>
      <xdr:col>125</xdr:col>
      <xdr:colOff>22860</xdr:colOff>
      <xdr:row>17</xdr:row>
      <xdr:rowOff>152400</xdr:rowOff>
    </xdr:to>
    <xdr:cxnSp macro="">
      <xdr:nvCxnSpPr>
        <xdr:cNvPr id="389" name="Straight Connector 38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30480</xdr:colOff>
      <xdr:row>15</xdr:row>
      <xdr:rowOff>160020</xdr:rowOff>
    </xdr:from>
    <xdr:to>
      <xdr:col>126</xdr:col>
      <xdr:colOff>22860</xdr:colOff>
      <xdr:row>15</xdr:row>
      <xdr:rowOff>160020</xdr:rowOff>
    </xdr:to>
    <xdr:cxnSp macro="">
      <xdr:nvCxnSpPr>
        <xdr:cNvPr id="390" name="Straight Connector 38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601980</xdr:colOff>
      <xdr:row>18</xdr:row>
      <xdr:rowOff>175260</xdr:rowOff>
    </xdr:from>
    <xdr:to>
      <xdr:col>124</xdr:col>
      <xdr:colOff>693420</xdr:colOff>
      <xdr:row>19</xdr:row>
      <xdr:rowOff>175260</xdr:rowOff>
    </xdr:to>
    <xdr:cxnSp macro="">
      <xdr:nvCxnSpPr>
        <xdr:cNvPr id="391" name="Straight Connector 39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693420</xdr:colOff>
      <xdr:row>18</xdr:row>
      <xdr:rowOff>144780</xdr:rowOff>
    </xdr:from>
    <xdr:to>
      <xdr:col>125</xdr:col>
      <xdr:colOff>30480</xdr:colOff>
      <xdr:row>20</xdr:row>
      <xdr:rowOff>15240</xdr:rowOff>
    </xdr:to>
    <xdr:cxnSp macro="">
      <xdr:nvCxnSpPr>
        <xdr:cNvPr id="392" name="Straight Connector 39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15240</xdr:colOff>
      <xdr:row>18</xdr:row>
      <xdr:rowOff>167640</xdr:rowOff>
    </xdr:from>
    <xdr:to>
      <xdr:col>126</xdr:col>
      <xdr:colOff>7620</xdr:colOff>
      <xdr:row>18</xdr:row>
      <xdr:rowOff>175260</xdr:rowOff>
    </xdr:to>
    <xdr:cxnSp macro="">
      <xdr:nvCxnSpPr>
        <xdr:cNvPr id="393" name="Straight Connector 39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466725</xdr:colOff>
      <xdr:row>300</xdr:row>
      <xdr:rowOff>19050</xdr:rowOff>
    </xdr:from>
    <xdr:to>
      <xdr:col>132</xdr:col>
      <xdr:colOff>581025</xdr:colOff>
      <xdr:row>300</xdr:row>
      <xdr:rowOff>20638</xdr:rowOff>
    </xdr:to>
    <xdr:cxnSp macro="">
      <xdr:nvCxnSpPr>
        <xdr:cNvPr id="394" name="Straight Connector 39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133</xdr:col>
      <xdr:colOff>352425</xdr:colOff>
      <xdr:row>300</xdr:row>
      <xdr:rowOff>19050</xdr:rowOff>
    </xdr:from>
    <xdr:to>
      <xdr:col>133</xdr:col>
      <xdr:colOff>466725</xdr:colOff>
      <xdr:row>300</xdr:row>
      <xdr:rowOff>20638</xdr:rowOff>
    </xdr:to>
    <xdr:cxnSp macro="">
      <xdr:nvCxnSpPr>
        <xdr:cNvPr id="395" name="Straight Connector 39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134</xdr:col>
      <xdr:colOff>333375</xdr:colOff>
      <xdr:row>300</xdr:row>
      <xdr:rowOff>28575</xdr:rowOff>
    </xdr:from>
    <xdr:to>
      <xdr:col>134</xdr:col>
      <xdr:colOff>447675</xdr:colOff>
      <xdr:row>300</xdr:row>
      <xdr:rowOff>30163</xdr:rowOff>
    </xdr:to>
    <xdr:cxnSp macro="">
      <xdr:nvCxnSpPr>
        <xdr:cNvPr id="396" name="Straight Connector 39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419100</xdr:colOff>
      <xdr:row>302</xdr:row>
      <xdr:rowOff>0</xdr:rowOff>
    </xdr:from>
    <xdr:to>
      <xdr:col>135</xdr:col>
      <xdr:colOff>533400</xdr:colOff>
      <xdr:row>303</xdr:row>
      <xdr:rowOff>57150</xdr:rowOff>
    </xdr:to>
    <xdr:cxnSp macro="">
      <xdr:nvCxnSpPr>
        <xdr:cNvPr id="397" name="Straight Connector 39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9525</xdr:colOff>
      <xdr:row>301</xdr:row>
      <xdr:rowOff>152400</xdr:rowOff>
    </xdr:from>
    <xdr:to>
      <xdr:col>137</xdr:col>
      <xdr:colOff>0</xdr:colOff>
      <xdr:row>301</xdr:row>
      <xdr:rowOff>153988</xdr:rowOff>
    </xdr:to>
    <xdr:cxnSp macro="">
      <xdr:nvCxnSpPr>
        <xdr:cNvPr id="398" name="Straight Connector 39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533399</xdr:colOff>
      <xdr:row>301</xdr:row>
      <xdr:rowOff>161927</xdr:rowOff>
    </xdr:from>
    <xdr:to>
      <xdr:col>136</xdr:col>
      <xdr:colOff>19048</xdr:colOff>
      <xdr:row>303</xdr:row>
      <xdr:rowOff>38101</xdr:rowOff>
    </xdr:to>
    <xdr:cxnSp macro="">
      <xdr:nvCxnSpPr>
        <xdr:cNvPr id="399" name="Straight Connector 39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371475</xdr:colOff>
      <xdr:row>302</xdr:row>
      <xdr:rowOff>19050</xdr:rowOff>
    </xdr:from>
    <xdr:to>
      <xdr:col>136</xdr:col>
      <xdr:colOff>485775</xdr:colOff>
      <xdr:row>302</xdr:row>
      <xdr:rowOff>20638</xdr:rowOff>
    </xdr:to>
    <xdr:cxnSp macro="">
      <xdr:nvCxnSpPr>
        <xdr:cNvPr id="400" name="Straight Connector 39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76200</xdr:colOff>
      <xdr:row>305</xdr:row>
      <xdr:rowOff>2</xdr:rowOff>
    </xdr:from>
    <xdr:to>
      <xdr:col>136</xdr:col>
      <xdr:colOff>161925</xdr:colOff>
      <xdr:row>306</xdr:row>
      <xdr:rowOff>19052</xdr:rowOff>
    </xdr:to>
    <xdr:cxnSp macro="">
      <xdr:nvCxnSpPr>
        <xdr:cNvPr id="401" name="Straight Connector 40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590550</xdr:colOff>
      <xdr:row>305</xdr:row>
      <xdr:rowOff>19050</xdr:rowOff>
    </xdr:from>
    <xdr:to>
      <xdr:col>136</xdr:col>
      <xdr:colOff>76200</xdr:colOff>
      <xdr:row>306</xdr:row>
      <xdr:rowOff>19050</xdr:rowOff>
    </xdr:to>
    <xdr:cxnSp macro="">
      <xdr:nvCxnSpPr>
        <xdr:cNvPr id="402" name="Straight Connector 40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161925</xdr:colOff>
      <xdr:row>304</xdr:row>
      <xdr:rowOff>180975</xdr:rowOff>
    </xdr:from>
    <xdr:to>
      <xdr:col>136</xdr:col>
      <xdr:colOff>476250</xdr:colOff>
      <xdr:row>304</xdr:row>
      <xdr:rowOff>182563</xdr:rowOff>
    </xdr:to>
    <xdr:cxnSp macro="">
      <xdr:nvCxnSpPr>
        <xdr:cNvPr id="403" name="Straight Connector 40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326</xdr:row>
      <xdr:rowOff>180975</xdr:rowOff>
    </xdr:from>
    <xdr:to>
      <xdr:col>133</xdr:col>
      <xdr:colOff>581025</xdr:colOff>
      <xdr:row>326</xdr:row>
      <xdr:rowOff>182563</xdr:rowOff>
    </xdr:to>
    <xdr:cxnSp macro="">
      <xdr:nvCxnSpPr>
        <xdr:cNvPr id="404" name="Straight Connector 40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523876</xdr:colOff>
      <xdr:row>326</xdr:row>
      <xdr:rowOff>180974</xdr:rowOff>
    </xdr:from>
    <xdr:to>
      <xdr:col>131</xdr:col>
      <xdr:colOff>581026</xdr:colOff>
      <xdr:row>327</xdr:row>
      <xdr:rowOff>190499</xdr:rowOff>
    </xdr:to>
    <xdr:cxnSp macro="">
      <xdr:nvCxnSpPr>
        <xdr:cNvPr id="405" name="Straight Connector 40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438151</xdr:colOff>
      <xdr:row>327</xdr:row>
      <xdr:rowOff>66678</xdr:rowOff>
    </xdr:from>
    <xdr:to>
      <xdr:col>131</xdr:col>
      <xdr:colOff>514351</xdr:colOff>
      <xdr:row>328</xdr:row>
      <xdr:rowOff>19051</xdr:rowOff>
    </xdr:to>
    <xdr:cxnSp macro="">
      <xdr:nvCxnSpPr>
        <xdr:cNvPr id="406" name="Straight Connector 40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95250</xdr:colOff>
      <xdr:row>330</xdr:row>
      <xdr:rowOff>0</xdr:rowOff>
    </xdr:from>
    <xdr:to>
      <xdr:col>132</xdr:col>
      <xdr:colOff>971550</xdr:colOff>
      <xdr:row>330</xdr:row>
      <xdr:rowOff>1588</xdr:rowOff>
    </xdr:to>
    <xdr:cxnSp macro="">
      <xdr:nvCxnSpPr>
        <xdr:cNvPr id="407" name="Straight Connector 40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571500</xdr:colOff>
      <xdr:row>330</xdr:row>
      <xdr:rowOff>28575</xdr:rowOff>
    </xdr:from>
    <xdr:to>
      <xdr:col>132</xdr:col>
      <xdr:colOff>57150</xdr:colOff>
      <xdr:row>330</xdr:row>
      <xdr:rowOff>171448</xdr:rowOff>
    </xdr:to>
    <xdr:cxnSp macro="">
      <xdr:nvCxnSpPr>
        <xdr:cNvPr id="408" name="Straight Connector 40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47626</xdr:colOff>
      <xdr:row>330</xdr:row>
      <xdr:rowOff>9527</xdr:rowOff>
    </xdr:from>
    <xdr:to>
      <xdr:col>132</xdr:col>
      <xdr:colOff>104776</xdr:colOff>
      <xdr:row>330</xdr:row>
      <xdr:rowOff>142878</xdr:rowOff>
    </xdr:to>
    <xdr:cxnSp macro="">
      <xdr:nvCxnSpPr>
        <xdr:cNvPr id="409" name="Straight Connector 408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390526</xdr:colOff>
      <xdr:row>41</xdr:row>
      <xdr:rowOff>38099</xdr:rowOff>
    </xdr:from>
    <xdr:to>
      <xdr:col>131</xdr:col>
      <xdr:colOff>485776</xdr:colOff>
      <xdr:row>41</xdr:row>
      <xdr:rowOff>180974</xdr:rowOff>
    </xdr:to>
    <xdr:cxnSp macro="">
      <xdr:nvCxnSpPr>
        <xdr:cNvPr id="410" name="Straight Connector 409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381000</xdr:colOff>
      <xdr:row>44</xdr:row>
      <xdr:rowOff>0</xdr:rowOff>
    </xdr:from>
    <xdr:to>
      <xdr:col>131</xdr:col>
      <xdr:colOff>476250</xdr:colOff>
      <xdr:row>44</xdr:row>
      <xdr:rowOff>142875</xdr:rowOff>
    </xdr:to>
    <xdr:cxnSp macro="">
      <xdr:nvCxnSpPr>
        <xdr:cNvPr id="411" name="Straight Connector 410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495302</xdr:colOff>
      <xdr:row>41</xdr:row>
      <xdr:rowOff>19053</xdr:rowOff>
    </xdr:from>
    <xdr:to>
      <xdr:col>132</xdr:col>
      <xdr:colOff>19051</xdr:colOff>
      <xdr:row>41</xdr:row>
      <xdr:rowOff>180974</xdr:rowOff>
    </xdr:to>
    <xdr:cxnSp macro="">
      <xdr:nvCxnSpPr>
        <xdr:cNvPr id="412" name="Straight Connector 41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466725</xdr:colOff>
      <xdr:row>44</xdr:row>
      <xdr:rowOff>0</xdr:rowOff>
    </xdr:from>
    <xdr:to>
      <xdr:col>131</xdr:col>
      <xdr:colOff>581024</xdr:colOff>
      <xdr:row>44</xdr:row>
      <xdr:rowOff>161921</xdr:rowOff>
    </xdr:to>
    <xdr:cxnSp macro="">
      <xdr:nvCxnSpPr>
        <xdr:cNvPr id="413" name="Straight Connector 412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38100</xdr:colOff>
      <xdr:row>41</xdr:row>
      <xdr:rowOff>9525</xdr:rowOff>
    </xdr:from>
    <xdr:to>
      <xdr:col>133</xdr:col>
      <xdr:colOff>466725</xdr:colOff>
      <xdr:row>41</xdr:row>
      <xdr:rowOff>11113</xdr:rowOff>
    </xdr:to>
    <xdr:cxnSp macro="">
      <xdr:nvCxnSpPr>
        <xdr:cNvPr id="414" name="Straight Connector 413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44</xdr:row>
      <xdr:rowOff>0</xdr:rowOff>
    </xdr:from>
    <xdr:to>
      <xdr:col>133</xdr:col>
      <xdr:colOff>428625</xdr:colOff>
      <xdr:row>44</xdr:row>
      <xdr:rowOff>1588</xdr:rowOff>
    </xdr:to>
    <xdr:cxnSp macro="">
      <xdr:nvCxnSpPr>
        <xdr:cNvPr id="415" name="Straight Connector 414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556260</xdr:colOff>
      <xdr:row>16</xdr:row>
      <xdr:rowOff>38100</xdr:rowOff>
    </xdr:from>
    <xdr:to>
      <xdr:col>135</xdr:col>
      <xdr:colOff>640080</xdr:colOff>
      <xdr:row>18</xdr:row>
      <xdr:rowOff>0</xdr:rowOff>
    </xdr:to>
    <xdr:cxnSp macro="">
      <xdr:nvCxnSpPr>
        <xdr:cNvPr id="416" name="Straight Connector 415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624840</xdr:colOff>
      <xdr:row>15</xdr:row>
      <xdr:rowOff>167640</xdr:rowOff>
    </xdr:from>
    <xdr:to>
      <xdr:col>136</xdr:col>
      <xdr:colOff>22860</xdr:colOff>
      <xdr:row>17</xdr:row>
      <xdr:rowOff>152400</xdr:rowOff>
    </xdr:to>
    <xdr:cxnSp macro="">
      <xdr:nvCxnSpPr>
        <xdr:cNvPr id="417" name="Straight Connector 416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30480</xdr:colOff>
      <xdr:row>15</xdr:row>
      <xdr:rowOff>160020</xdr:rowOff>
    </xdr:from>
    <xdr:to>
      <xdr:col>137</xdr:col>
      <xdr:colOff>22860</xdr:colOff>
      <xdr:row>15</xdr:row>
      <xdr:rowOff>160020</xdr:rowOff>
    </xdr:to>
    <xdr:cxnSp macro="">
      <xdr:nvCxnSpPr>
        <xdr:cNvPr id="418" name="Straight Connector 417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601980</xdr:colOff>
      <xdr:row>18</xdr:row>
      <xdr:rowOff>175260</xdr:rowOff>
    </xdr:from>
    <xdr:to>
      <xdr:col>135</xdr:col>
      <xdr:colOff>693420</xdr:colOff>
      <xdr:row>19</xdr:row>
      <xdr:rowOff>175260</xdr:rowOff>
    </xdr:to>
    <xdr:cxnSp macro="">
      <xdr:nvCxnSpPr>
        <xdr:cNvPr id="419" name="Straight Connector 418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693420</xdr:colOff>
      <xdr:row>18</xdr:row>
      <xdr:rowOff>144780</xdr:rowOff>
    </xdr:from>
    <xdr:to>
      <xdr:col>136</xdr:col>
      <xdr:colOff>30480</xdr:colOff>
      <xdr:row>20</xdr:row>
      <xdr:rowOff>15240</xdr:rowOff>
    </xdr:to>
    <xdr:cxnSp macro="">
      <xdr:nvCxnSpPr>
        <xdr:cNvPr id="420" name="Straight Connector 419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15240</xdr:colOff>
      <xdr:row>18</xdr:row>
      <xdr:rowOff>167640</xdr:rowOff>
    </xdr:from>
    <xdr:to>
      <xdr:col>137</xdr:col>
      <xdr:colOff>7620</xdr:colOff>
      <xdr:row>18</xdr:row>
      <xdr:rowOff>175260</xdr:rowOff>
    </xdr:to>
    <xdr:cxnSp macro="">
      <xdr:nvCxnSpPr>
        <xdr:cNvPr id="421" name="Straight Connector 420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466725</xdr:colOff>
      <xdr:row>300</xdr:row>
      <xdr:rowOff>19050</xdr:rowOff>
    </xdr:from>
    <xdr:to>
      <xdr:col>143</xdr:col>
      <xdr:colOff>581025</xdr:colOff>
      <xdr:row>300</xdr:row>
      <xdr:rowOff>20638</xdr:rowOff>
    </xdr:to>
    <xdr:cxnSp macro="">
      <xdr:nvCxnSpPr>
        <xdr:cNvPr id="422" name="Straight Connector 42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144</xdr:col>
      <xdr:colOff>352425</xdr:colOff>
      <xdr:row>300</xdr:row>
      <xdr:rowOff>19050</xdr:rowOff>
    </xdr:from>
    <xdr:to>
      <xdr:col>144</xdr:col>
      <xdr:colOff>466725</xdr:colOff>
      <xdr:row>300</xdr:row>
      <xdr:rowOff>20638</xdr:rowOff>
    </xdr:to>
    <xdr:cxnSp macro="">
      <xdr:nvCxnSpPr>
        <xdr:cNvPr id="423" name="Straight Connector 42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333375</xdr:colOff>
      <xdr:row>300</xdr:row>
      <xdr:rowOff>28575</xdr:rowOff>
    </xdr:from>
    <xdr:to>
      <xdr:col>145</xdr:col>
      <xdr:colOff>447675</xdr:colOff>
      <xdr:row>300</xdr:row>
      <xdr:rowOff>30163</xdr:rowOff>
    </xdr:to>
    <xdr:cxnSp macro="">
      <xdr:nvCxnSpPr>
        <xdr:cNvPr id="424" name="Straight Connector 42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419100</xdr:colOff>
      <xdr:row>302</xdr:row>
      <xdr:rowOff>0</xdr:rowOff>
    </xdr:from>
    <xdr:to>
      <xdr:col>146</xdr:col>
      <xdr:colOff>533400</xdr:colOff>
      <xdr:row>303</xdr:row>
      <xdr:rowOff>57150</xdr:rowOff>
    </xdr:to>
    <xdr:cxnSp macro="">
      <xdr:nvCxnSpPr>
        <xdr:cNvPr id="425" name="Straight Connector 42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9525</xdr:colOff>
      <xdr:row>301</xdr:row>
      <xdr:rowOff>152400</xdr:rowOff>
    </xdr:from>
    <xdr:to>
      <xdr:col>148</xdr:col>
      <xdr:colOff>0</xdr:colOff>
      <xdr:row>301</xdr:row>
      <xdr:rowOff>153988</xdr:rowOff>
    </xdr:to>
    <xdr:cxnSp macro="">
      <xdr:nvCxnSpPr>
        <xdr:cNvPr id="426" name="Straight Connector 42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533399</xdr:colOff>
      <xdr:row>301</xdr:row>
      <xdr:rowOff>161927</xdr:rowOff>
    </xdr:from>
    <xdr:to>
      <xdr:col>147</xdr:col>
      <xdr:colOff>19048</xdr:colOff>
      <xdr:row>303</xdr:row>
      <xdr:rowOff>38101</xdr:rowOff>
    </xdr:to>
    <xdr:cxnSp macro="">
      <xdr:nvCxnSpPr>
        <xdr:cNvPr id="427" name="Straight Connector 42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371475</xdr:colOff>
      <xdr:row>302</xdr:row>
      <xdr:rowOff>19050</xdr:rowOff>
    </xdr:from>
    <xdr:to>
      <xdr:col>147</xdr:col>
      <xdr:colOff>485775</xdr:colOff>
      <xdr:row>302</xdr:row>
      <xdr:rowOff>20638</xdr:rowOff>
    </xdr:to>
    <xdr:cxnSp macro="">
      <xdr:nvCxnSpPr>
        <xdr:cNvPr id="428" name="Straight Connector 42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76200</xdr:colOff>
      <xdr:row>305</xdr:row>
      <xdr:rowOff>2</xdr:rowOff>
    </xdr:from>
    <xdr:to>
      <xdr:col>147</xdr:col>
      <xdr:colOff>161925</xdr:colOff>
      <xdr:row>306</xdr:row>
      <xdr:rowOff>19052</xdr:rowOff>
    </xdr:to>
    <xdr:cxnSp macro="">
      <xdr:nvCxnSpPr>
        <xdr:cNvPr id="429" name="Straight Connector 42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590550</xdr:colOff>
      <xdr:row>305</xdr:row>
      <xdr:rowOff>19050</xdr:rowOff>
    </xdr:from>
    <xdr:to>
      <xdr:col>147</xdr:col>
      <xdr:colOff>76200</xdr:colOff>
      <xdr:row>306</xdr:row>
      <xdr:rowOff>19050</xdr:rowOff>
    </xdr:to>
    <xdr:cxnSp macro="">
      <xdr:nvCxnSpPr>
        <xdr:cNvPr id="430" name="Straight Connector 42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161925</xdr:colOff>
      <xdr:row>304</xdr:row>
      <xdr:rowOff>180975</xdr:rowOff>
    </xdr:from>
    <xdr:to>
      <xdr:col>147</xdr:col>
      <xdr:colOff>476250</xdr:colOff>
      <xdr:row>304</xdr:row>
      <xdr:rowOff>182563</xdr:rowOff>
    </xdr:to>
    <xdr:cxnSp macro="">
      <xdr:nvCxnSpPr>
        <xdr:cNvPr id="431" name="Straight Connector 43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0</xdr:colOff>
      <xdr:row>326</xdr:row>
      <xdr:rowOff>180975</xdr:rowOff>
    </xdr:from>
    <xdr:to>
      <xdr:col>144</xdr:col>
      <xdr:colOff>581025</xdr:colOff>
      <xdr:row>326</xdr:row>
      <xdr:rowOff>182563</xdr:rowOff>
    </xdr:to>
    <xdr:cxnSp macro="">
      <xdr:nvCxnSpPr>
        <xdr:cNvPr id="432" name="Straight Connector 43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523876</xdr:colOff>
      <xdr:row>326</xdr:row>
      <xdr:rowOff>180974</xdr:rowOff>
    </xdr:from>
    <xdr:to>
      <xdr:col>142</xdr:col>
      <xdr:colOff>581026</xdr:colOff>
      <xdr:row>327</xdr:row>
      <xdr:rowOff>190499</xdr:rowOff>
    </xdr:to>
    <xdr:cxnSp macro="">
      <xdr:nvCxnSpPr>
        <xdr:cNvPr id="433" name="Straight Connector 43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438151</xdr:colOff>
      <xdr:row>327</xdr:row>
      <xdr:rowOff>66678</xdr:rowOff>
    </xdr:from>
    <xdr:to>
      <xdr:col>142</xdr:col>
      <xdr:colOff>514351</xdr:colOff>
      <xdr:row>328</xdr:row>
      <xdr:rowOff>19051</xdr:rowOff>
    </xdr:to>
    <xdr:cxnSp macro="">
      <xdr:nvCxnSpPr>
        <xdr:cNvPr id="434" name="Straight Connector 43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95250</xdr:colOff>
      <xdr:row>330</xdr:row>
      <xdr:rowOff>0</xdr:rowOff>
    </xdr:from>
    <xdr:to>
      <xdr:col>143</xdr:col>
      <xdr:colOff>971550</xdr:colOff>
      <xdr:row>330</xdr:row>
      <xdr:rowOff>1588</xdr:rowOff>
    </xdr:to>
    <xdr:cxnSp macro="">
      <xdr:nvCxnSpPr>
        <xdr:cNvPr id="435" name="Straight Connector 43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571500</xdr:colOff>
      <xdr:row>330</xdr:row>
      <xdr:rowOff>28575</xdr:rowOff>
    </xdr:from>
    <xdr:to>
      <xdr:col>143</xdr:col>
      <xdr:colOff>57150</xdr:colOff>
      <xdr:row>330</xdr:row>
      <xdr:rowOff>171448</xdr:rowOff>
    </xdr:to>
    <xdr:cxnSp macro="">
      <xdr:nvCxnSpPr>
        <xdr:cNvPr id="436" name="Straight Connector 43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47626</xdr:colOff>
      <xdr:row>330</xdr:row>
      <xdr:rowOff>9527</xdr:rowOff>
    </xdr:from>
    <xdr:to>
      <xdr:col>143</xdr:col>
      <xdr:colOff>104776</xdr:colOff>
      <xdr:row>330</xdr:row>
      <xdr:rowOff>142878</xdr:rowOff>
    </xdr:to>
    <xdr:cxnSp macro="">
      <xdr:nvCxnSpPr>
        <xdr:cNvPr id="437" name="Straight Connector 43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390526</xdr:colOff>
      <xdr:row>41</xdr:row>
      <xdr:rowOff>38099</xdr:rowOff>
    </xdr:from>
    <xdr:to>
      <xdr:col>142</xdr:col>
      <xdr:colOff>485776</xdr:colOff>
      <xdr:row>41</xdr:row>
      <xdr:rowOff>180974</xdr:rowOff>
    </xdr:to>
    <xdr:cxnSp macro="">
      <xdr:nvCxnSpPr>
        <xdr:cNvPr id="438" name="Straight Connector 43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381000</xdr:colOff>
      <xdr:row>44</xdr:row>
      <xdr:rowOff>0</xdr:rowOff>
    </xdr:from>
    <xdr:to>
      <xdr:col>142</xdr:col>
      <xdr:colOff>476250</xdr:colOff>
      <xdr:row>44</xdr:row>
      <xdr:rowOff>142875</xdr:rowOff>
    </xdr:to>
    <xdr:cxnSp macro="">
      <xdr:nvCxnSpPr>
        <xdr:cNvPr id="439" name="Straight Connector 43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495302</xdr:colOff>
      <xdr:row>41</xdr:row>
      <xdr:rowOff>19053</xdr:rowOff>
    </xdr:from>
    <xdr:to>
      <xdr:col>143</xdr:col>
      <xdr:colOff>19051</xdr:colOff>
      <xdr:row>41</xdr:row>
      <xdr:rowOff>180974</xdr:rowOff>
    </xdr:to>
    <xdr:cxnSp macro="">
      <xdr:nvCxnSpPr>
        <xdr:cNvPr id="440" name="Straight Connector 43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466725</xdr:colOff>
      <xdr:row>44</xdr:row>
      <xdr:rowOff>0</xdr:rowOff>
    </xdr:from>
    <xdr:to>
      <xdr:col>142</xdr:col>
      <xdr:colOff>581024</xdr:colOff>
      <xdr:row>44</xdr:row>
      <xdr:rowOff>161921</xdr:rowOff>
    </xdr:to>
    <xdr:cxnSp macro="">
      <xdr:nvCxnSpPr>
        <xdr:cNvPr id="441" name="Straight Connector 44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38100</xdr:colOff>
      <xdr:row>41</xdr:row>
      <xdr:rowOff>9525</xdr:rowOff>
    </xdr:from>
    <xdr:to>
      <xdr:col>144</xdr:col>
      <xdr:colOff>466725</xdr:colOff>
      <xdr:row>41</xdr:row>
      <xdr:rowOff>11113</xdr:rowOff>
    </xdr:to>
    <xdr:cxnSp macro="">
      <xdr:nvCxnSpPr>
        <xdr:cNvPr id="442" name="Straight Connector 44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0</xdr:colOff>
      <xdr:row>44</xdr:row>
      <xdr:rowOff>0</xdr:rowOff>
    </xdr:from>
    <xdr:to>
      <xdr:col>144</xdr:col>
      <xdr:colOff>428625</xdr:colOff>
      <xdr:row>44</xdr:row>
      <xdr:rowOff>1588</xdr:rowOff>
    </xdr:to>
    <xdr:cxnSp macro="">
      <xdr:nvCxnSpPr>
        <xdr:cNvPr id="443" name="Straight Connector 44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556260</xdr:colOff>
      <xdr:row>16</xdr:row>
      <xdr:rowOff>38100</xdr:rowOff>
    </xdr:from>
    <xdr:to>
      <xdr:col>146</xdr:col>
      <xdr:colOff>640080</xdr:colOff>
      <xdr:row>18</xdr:row>
      <xdr:rowOff>0</xdr:rowOff>
    </xdr:to>
    <xdr:cxnSp macro="">
      <xdr:nvCxnSpPr>
        <xdr:cNvPr id="444" name="Straight Connector 443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624840</xdr:colOff>
      <xdr:row>15</xdr:row>
      <xdr:rowOff>167640</xdr:rowOff>
    </xdr:from>
    <xdr:to>
      <xdr:col>147</xdr:col>
      <xdr:colOff>22860</xdr:colOff>
      <xdr:row>17</xdr:row>
      <xdr:rowOff>152400</xdr:rowOff>
    </xdr:to>
    <xdr:cxnSp macro="">
      <xdr:nvCxnSpPr>
        <xdr:cNvPr id="445" name="Straight Connector 444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30480</xdr:colOff>
      <xdr:row>15</xdr:row>
      <xdr:rowOff>160020</xdr:rowOff>
    </xdr:from>
    <xdr:to>
      <xdr:col>148</xdr:col>
      <xdr:colOff>22860</xdr:colOff>
      <xdr:row>15</xdr:row>
      <xdr:rowOff>160020</xdr:rowOff>
    </xdr:to>
    <xdr:cxnSp macro="">
      <xdr:nvCxnSpPr>
        <xdr:cNvPr id="446" name="Straight Connector 445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601980</xdr:colOff>
      <xdr:row>18</xdr:row>
      <xdr:rowOff>175260</xdr:rowOff>
    </xdr:from>
    <xdr:to>
      <xdr:col>146</xdr:col>
      <xdr:colOff>693420</xdr:colOff>
      <xdr:row>19</xdr:row>
      <xdr:rowOff>175260</xdr:rowOff>
    </xdr:to>
    <xdr:cxnSp macro="">
      <xdr:nvCxnSpPr>
        <xdr:cNvPr id="447" name="Straight Connector 446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693420</xdr:colOff>
      <xdr:row>18</xdr:row>
      <xdr:rowOff>144780</xdr:rowOff>
    </xdr:from>
    <xdr:to>
      <xdr:col>147</xdr:col>
      <xdr:colOff>30480</xdr:colOff>
      <xdr:row>20</xdr:row>
      <xdr:rowOff>15240</xdr:rowOff>
    </xdr:to>
    <xdr:cxnSp macro="">
      <xdr:nvCxnSpPr>
        <xdr:cNvPr id="448" name="Straight Connector 447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15240</xdr:colOff>
      <xdr:row>18</xdr:row>
      <xdr:rowOff>167640</xdr:rowOff>
    </xdr:from>
    <xdr:to>
      <xdr:col>148</xdr:col>
      <xdr:colOff>7620</xdr:colOff>
      <xdr:row>18</xdr:row>
      <xdr:rowOff>175260</xdr:rowOff>
    </xdr:to>
    <xdr:cxnSp macro="">
      <xdr:nvCxnSpPr>
        <xdr:cNvPr id="449" name="Straight Connector 448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466725</xdr:colOff>
      <xdr:row>300</xdr:row>
      <xdr:rowOff>19050</xdr:rowOff>
    </xdr:from>
    <xdr:to>
      <xdr:col>154</xdr:col>
      <xdr:colOff>581025</xdr:colOff>
      <xdr:row>300</xdr:row>
      <xdr:rowOff>20638</xdr:rowOff>
    </xdr:to>
    <xdr:cxnSp macro="">
      <xdr:nvCxnSpPr>
        <xdr:cNvPr id="450" name="Straight Connector 449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8353996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352425</xdr:colOff>
      <xdr:row>300</xdr:row>
      <xdr:rowOff>19050</xdr:rowOff>
    </xdr:from>
    <xdr:to>
      <xdr:col>155</xdr:col>
      <xdr:colOff>466725</xdr:colOff>
      <xdr:row>300</xdr:row>
      <xdr:rowOff>20638</xdr:rowOff>
    </xdr:to>
    <xdr:cxnSp macro="">
      <xdr:nvCxnSpPr>
        <xdr:cNvPr id="451" name="Straight Connector 450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842029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156</xdr:col>
      <xdr:colOff>333375</xdr:colOff>
      <xdr:row>300</xdr:row>
      <xdr:rowOff>28575</xdr:rowOff>
    </xdr:from>
    <xdr:to>
      <xdr:col>156</xdr:col>
      <xdr:colOff>447675</xdr:colOff>
      <xdr:row>300</xdr:row>
      <xdr:rowOff>30163</xdr:rowOff>
    </xdr:to>
    <xdr:cxnSp macro="">
      <xdr:nvCxnSpPr>
        <xdr:cNvPr id="452" name="Straight Connector 451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8479345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419100</xdr:colOff>
      <xdr:row>302</xdr:row>
      <xdr:rowOff>0</xdr:rowOff>
    </xdr:from>
    <xdr:to>
      <xdr:col>157</xdr:col>
      <xdr:colOff>533400</xdr:colOff>
      <xdr:row>303</xdr:row>
      <xdr:rowOff>57150</xdr:rowOff>
    </xdr:to>
    <xdr:cxnSp macro="">
      <xdr:nvCxnSpPr>
        <xdr:cNvPr id="453" name="Straight Connector 452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8554021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9525</xdr:colOff>
      <xdr:row>301</xdr:row>
      <xdr:rowOff>152400</xdr:rowOff>
    </xdr:from>
    <xdr:to>
      <xdr:col>159</xdr:col>
      <xdr:colOff>0</xdr:colOff>
      <xdr:row>301</xdr:row>
      <xdr:rowOff>153988</xdr:rowOff>
    </xdr:to>
    <xdr:cxnSp macro="">
      <xdr:nvCxnSpPr>
        <xdr:cNvPr id="454" name="Straight Connector 453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8590216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533399</xdr:colOff>
      <xdr:row>301</xdr:row>
      <xdr:rowOff>161927</xdr:rowOff>
    </xdr:from>
    <xdr:to>
      <xdr:col>158</xdr:col>
      <xdr:colOff>19048</xdr:colOff>
      <xdr:row>303</xdr:row>
      <xdr:rowOff>38101</xdr:rowOff>
    </xdr:to>
    <xdr:cxnSp macro="">
      <xdr:nvCxnSpPr>
        <xdr:cNvPr id="455" name="Straight Connector 454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8569356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371475</xdr:colOff>
      <xdr:row>302</xdr:row>
      <xdr:rowOff>19050</xdr:rowOff>
    </xdr:from>
    <xdr:to>
      <xdr:col>158</xdr:col>
      <xdr:colOff>485775</xdr:colOff>
      <xdr:row>302</xdr:row>
      <xdr:rowOff>20638</xdr:rowOff>
    </xdr:to>
    <xdr:cxnSp macro="">
      <xdr:nvCxnSpPr>
        <xdr:cNvPr id="456" name="Straight Connector 455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8626411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76200</xdr:colOff>
      <xdr:row>305</xdr:row>
      <xdr:rowOff>2</xdr:rowOff>
    </xdr:from>
    <xdr:to>
      <xdr:col>158</xdr:col>
      <xdr:colOff>161925</xdr:colOff>
      <xdr:row>306</xdr:row>
      <xdr:rowOff>19052</xdr:rowOff>
    </xdr:to>
    <xdr:cxnSp macro="">
      <xdr:nvCxnSpPr>
        <xdr:cNvPr id="457" name="Straight Connector 456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8591073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590550</xdr:colOff>
      <xdr:row>305</xdr:row>
      <xdr:rowOff>19050</xdr:rowOff>
    </xdr:from>
    <xdr:to>
      <xdr:col>158</xdr:col>
      <xdr:colOff>76200</xdr:colOff>
      <xdr:row>306</xdr:row>
      <xdr:rowOff>19050</xdr:rowOff>
    </xdr:to>
    <xdr:cxnSp macro="">
      <xdr:nvCxnSpPr>
        <xdr:cNvPr id="458" name="Straight Connector 457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8578024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161925</xdr:colOff>
      <xdr:row>304</xdr:row>
      <xdr:rowOff>180975</xdr:rowOff>
    </xdr:from>
    <xdr:to>
      <xdr:col>158</xdr:col>
      <xdr:colOff>476250</xdr:colOff>
      <xdr:row>304</xdr:row>
      <xdr:rowOff>182563</xdr:rowOff>
    </xdr:to>
    <xdr:cxnSp macro="">
      <xdr:nvCxnSpPr>
        <xdr:cNvPr id="459" name="Straight Connector 458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8605456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0</xdr:colOff>
      <xdr:row>326</xdr:row>
      <xdr:rowOff>180975</xdr:rowOff>
    </xdr:from>
    <xdr:to>
      <xdr:col>155</xdr:col>
      <xdr:colOff>581025</xdr:colOff>
      <xdr:row>326</xdr:row>
      <xdr:rowOff>182563</xdr:rowOff>
    </xdr:to>
    <xdr:cxnSp macro="">
      <xdr:nvCxnSpPr>
        <xdr:cNvPr id="460" name="Straight Connector 459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8307324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523876</xdr:colOff>
      <xdr:row>326</xdr:row>
      <xdr:rowOff>180974</xdr:rowOff>
    </xdr:from>
    <xdr:to>
      <xdr:col>153</xdr:col>
      <xdr:colOff>581026</xdr:colOff>
      <xdr:row>327</xdr:row>
      <xdr:rowOff>190499</xdr:rowOff>
    </xdr:to>
    <xdr:cxnSp macro="">
      <xdr:nvCxnSpPr>
        <xdr:cNvPr id="461" name="Straight Connector 460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8292369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438151</xdr:colOff>
      <xdr:row>327</xdr:row>
      <xdr:rowOff>66678</xdr:rowOff>
    </xdr:from>
    <xdr:to>
      <xdr:col>153</xdr:col>
      <xdr:colOff>514351</xdr:colOff>
      <xdr:row>328</xdr:row>
      <xdr:rowOff>19051</xdr:rowOff>
    </xdr:to>
    <xdr:cxnSp macro="">
      <xdr:nvCxnSpPr>
        <xdr:cNvPr id="462" name="Straight Connector 461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8287226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95250</xdr:colOff>
      <xdr:row>330</xdr:row>
      <xdr:rowOff>0</xdr:rowOff>
    </xdr:from>
    <xdr:to>
      <xdr:col>154</xdr:col>
      <xdr:colOff>971550</xdr:colOff>
      <xdr:row>330</xdr:row>
      <xdr:rowOff>1588</xdr:rowOff>
    </xdr:to>
    <xdr:cxnSp macro="">
      <xdr:nvCxnSpPr>
        <xdr:cNvPr id="463" name="Straight Connector 462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316849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571500</xdr:colOff>
      <xdr:row>330</xdr:row>
      <xdr:rowOff>28575</xdr:rowOff>
    </xdr:from>
    <xdr:to>
      <xdr:col>154</xdr:col>
      <xdr:colOff>57150</xdr:colOff>
      <xdr:row>330</xdr:row>
      <xdr:rowOff>171448</xdr:rowOff>
    </xdr:to>
    <xdr:cxnSp macro="">
      <xdr:nvCxnSpPr>
        <xdr:cNvPr id="464" name="Straight Connector 463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8301132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47626</xdr:colOff>
      <xdr:row>330</xdr:row>
      <xdr:rowOff>9527</xdr:rowOff>
    </xdr:from>
    <xdr:to>
      <xdr:col>154</xdr:col>
      <xdr:colOff>104776</xdr:colOff>
      <xdr:row>330</xdr:row>
      <xdr:rowOff>142878</xdr:rowOff>
    </xdr:to>
    <xdr:cxnSp macro="">
      <xdr:nvCxnSpPr>
        <xdr:cNvPr id="465" name="Straight Connector 464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308276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390526</xdr:colOff>
      <xdr:row>41</xdr:row>
      <xdr:rowOff>38099</xdr:rowOff>
    </xdr:from>
    <xdr:to>
      <xdr:col>153</xdr:col>
      <xdr:colOff>485776</xdr:colOff>
      <xdr:row>41</xdr:row>
      <xdr:rowOff>180974</xdr:rowOff>
    </xdr:to>
    <xdr:cxnSp macro="">
      <xdr:nvCxnSpPr>
        <xdr:cNvPr id="466" name="Straight Connector 46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8283035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381000</xdr:colOff>
      <xdr:row>44</xdr:row>
      <xdr:rowOff>0</xdr:rowOff>
    </xdr:from>
    <xdr:to>
      <xdr:col>153</xdr:col>
      <xdr:colOff>476250</xdr:colOff>
      <xdr:row>44</xdr:row>
      <xdr:rowOff>142875</xdr:rowOff>
    </xdr:to>
    <xdr:cxnSp macro="">
      <xdr:nvCxnSpPr>
        <xdr:cNvPr id="467" name="Straight Connector 466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8282082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495302</xdr:colOff>
      <xdr:row>41</xdr:row>
      <xdr:rowOff>19053</xdr:rowOff>
    </xdr:from>
    <xdr:to>
      <xdr:col>154</xdr:col>
      <xdr:colOff>19051</xdr:colOff>
      <xdr:row>41</xdr:row>
      <xdr:rowOff>180974</xdr:rowOff>
    </xdr:to>
    <xdr:cxnSp macro="">
      <xdr:nvCxnSpPr>
        <xdr:cNvPr id="468" name="Straight Connector 467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8294465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466725</xdr:colOff>
      <xdr:row>44</xdr:row>
      <xdr:rowOff>0</xdr:rowOff>
    </xdr:from>
    <xdr:to>
      <xdr:col>153</xdr:col>
      <xdr:colOff>581024</xdr:colOff>
      <xdr:row>44</xdr:row>
      <xdr:rowOff>161921</xdr:rowOff>
    </xdr:to>
    <xdr:cxnSp macro="">
      <xdr:nvCxnSpPr>
        <xdr:cNvPr id="469" name="Straight Connector 46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8290655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38100</xdr:colOff>
      <xdr:row>41</xdr:row>
      <xdr:rowOff>9525</xdr:rowOff>
    </xdr:from>
    <xdr:to>
      <xdr:col>155</xdr:col>
      <xdr:colOff>466725</xdr:colOff>
      <xdr:row>41</xdr:row>
      <xdr:rowOff>11113</xdr:rowOff>
    </xdr:to>
    <xdr:cxnSp macro="">
      <xdr:nvCxnSpPr>
        <xdr:cNvPr id="470" name="Straight Connector 469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11134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0</xdr:colOff>
      <xdr:row>44</xdr:row>
      <xdr:rowOff>0</xdr:rowOff>
    </xdr:from>
    <xdr:to>
      <xdr:col>155</xdr:col>
      <xdr:colOff>428625</xdr:colOff>
      <xdr:row>44</xdr:row>
      <xdr:rowOff>1588</xdr:rowOff>
    </xdr:to>
    <xdr:cxnSp macro="">
      <xdr:nvCxnSpPr>
        <xdr:cNvPr id="471" name="Straight Connector 470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8307324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556260</xdr:colOff>
      <xdr:row>16</xdr:row>
      <xdr:rowOff>38100</xdr:rowOff>
    </xdr:from>
    <xdr:to>
      <xdr:col>157</xdr:col>
      <xdr:colOff>640080</xdr:colOff>
      <xdr:row>18</xdr:row>
      <xdr:rowOff>0</xdr:rowOff>
    </xdr:to>
    <xdr:cxnSp macro="">
      <xdr:nvCxnSpPr>
        <xdr:cNvPr id="472" name="Straight Connector 471"/>
        <xdr:cNvCxnSpPr/>
      </xdr:nvCxnSpPr>
      <xdr:spPr>
        <a:xfrm>
          <a:off x="8574024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624840</xdr:colOff>
      <xdr:row>15</xdr:row>
      <xdr:rowOff>167640</xdr:rowOff>
    </xdr:from>
    <xdr:to>
      <xdr:col>158</xdr:col>
      <xdr:colOff>22860</xdr:colOff>
      <xdr:row>17</xdr:row>
      <xdr:rowOff>152400</xdr:rowOff>
    </xdr:to>
    <xdr:cxnSp macro="">
      <xdr:nvCxnSpPr>
        <xdr:cNvPr id="473" name="Straight Connector 472"/>
        <xdr:cNvCxnSpPr/>
      </xdr:nvCxnSpPr>
      <xdr:spPr>
        <a:xfrm flipH="1">
          <a:off x="8580882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30480</xdr:colOff>
      <xdr:row>15</xdr:row>
      <xdr:rowOff>160020</xdr:rowOff>
    </xdr:from>
    <xdr:to>
      <xdr:col>159</xdr:col>
      <xdr:colOff>22860</xdr:colOff>
      <xdr:row>15</xdr:row>
      <xdr:rowOff>160020</xdr:rowOff>
    </xdr:to>
    <xdr:cxnSp macro="">
      <xdr:nvCxnSpPr>
        <xdr:cNvPr id="474" name="Straight Connector 473"/>
        <xdr:cNvCxnSpPr/>
      </xdr:nvCxnSpPr>
      <xdr:spPr>
        <a:xfrm>
          <a:off x="8592312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601980</xdr:colOff>
      <xdr:row>18</xdr:row>
      <xdr:rowOff>175260</xdr:rowOff>
    </xdr:from>
    <xdr:to>
      <xdr:col>157</xdr:col>
      <xdr:colOff>693420</xdr:colOff>
      <xdr:row>19</xdr:row>
      <xdr:rowOff>175260</xdr:rowOff>
    </xdr:to>
    <xdr:cxnSp macro="">
      <xdr:nvCxnSpPr>
        <xdr:cNvPr id="475" name="Straight Connector 474"/>
        <xdr:cNvCxnSpPr/>
      </xdr:nvCxnSpPr>
      <xdr:spPr>
        <a:xfrm>
          <a:off x="8578596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693420</xdr:colOff>
      <xdr:row>18</xdr:row>
      <xdr:rowOff>144780</xdr:rowOff>
    </xdr:from>
    <xdr:to>
      <xdr:col>158</xdr:col>
      <xdr:colOff>30480</xdr:colOff>
      <xdr:row>20</xdr:row>
      <xdr:rowOff>15240</xdr:rowOff>
    </xdr:to>
    <xdr:cxnSp macro="">
      <xdr:nvCxnSpPr>
        <xdr:cNvPr id="476" name="Straight Connector 475"/>
        <xdr:cNvCxnSpPr/>
      </xdr:nvCxnSpPr>
      <xdr:spPr>
        <a:xfrm flipH="1">
          <a:off x="8587740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15240</xdr:colOff>
      <xdr:row>18</xdr:row>
      <xdr:rowOff>167640</xdr:rowOff>
    </xdr:from>
    <xdr:to>
      <xdr:col>159</xdr:col>
      <xdr:colOff>7620</xdr:colOff>
      <xdr:row>18</xdr:row>
      <xdr:rowOff>175260</xdr:rowOff>
    </xdr:to>
    <xdr:cxnSp macro="">
      <xdr:nvCxnSpPr>
        <xdr:cNvPr id="477" name="Straight Connector 476"/>
        <xdr:cNvCxnSpPr/>
      </xdr:nvCxnSpPr>
      <xdr:spPr>
        <a:xfrm flipV="1">
          <a:off x="8590788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466725</xdr:colOff>
      <xdr:row>300</xdr:row>
      <xdr:rowOff>19050</xdr:rowOff>
    </xdr:from>
    <xdr:to>
      <xdr:col>165</xdr:col>
      <xdr:colOff>581025</xdr:colOff>
      <xdr:row>300</xdr:row>
      <xdr:rowOff>20638</xdr:rowOff>
    </xdr:to>
    <xdr:cxnSp macro="">
      <xdr:nvCxnSpPr>
        <xdr:cNvPr id="478" name="Straight Connector 47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9010078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166</xdr:col>
      <xdr:colOff>352425</xdr:colOff>
      <xdr:row>300</xdr:row>
      <xdr:rowOff>19050</xdr:rowOff>
    </xdr:from>
    <xdr:to>
      <xdr:col>166</xdr:col>
      <xdr:colOff>466725</xdr:colOff>
      <xdr:row>300</xdr:row>
      <xdr:rowOff>20638</xdr:rowOff>
    </xdr:to>
    <xdr:cxnSp macro="">
      <xdr:nvCxnSpPr>
        <xdr:cNvPr id="479" name="Straight Connector 47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9076372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333375</xdr:colOff>
      <xdr:row>300</xdr:row>
      <xdr:rowOff>28575</xdr:rowOff>
    </xdr:from>
    <xdr:to>
      <xdr:col>167</xdr:col>
      <xdr:colOff>447675</xdr:colOff>
      <xdr:row>300</xdr:row>
      <xdr:rowOff>30163</xdr:rowOff>
    </xdr:to>
    <xdr:cxnSp macro="">
      <xdr:nvCxnSpPr>
        <xdr:cNvPr id="480" name="Straight Connector 47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9135427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419100</xdr:colOff>
      <xdr:row>302</xdr:row>
      <xdr:rowOff>0</xdr:rowOff>
    </xdr:from>
    <xdr:to>
      <xdr:col>168</xdr:col>
      <xdr:colOff>533400</xdr:colOff>
      <xdr:row>303</xdr:row>
      <xdr:rowOff>57150</xdr:rowOff>
    </xdr:to>
    <xdr:cxnSp macro="">
      <xdr:nvCxnSpPr>
        <xdr:cNvPr id="481" name="Straight Connector 48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9210103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9525</xdr:colOff>
      <xdr:row>301</xdr:row>
      <xdr:rowOff>152400</xdr:rowOff>
    </xdr:from>
    <xdr:to>
      <xdr:col>170</xdr:col>
      <xdr:colOff>0</xdr:colOff>
      <xdr:row>301</xdr:row>
      <xdr:rowOff>153988</xdr:rowOff>
    </xdr:to>
    <xdr:cxnSp macro="">
      <xdr:nvCxnSpPr>
        <xdr:cNvPr id="482" name="Straight Connector 48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9246298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533399</xdr:colOff>
      <xdr:row>301</xdr:row>
      <xdr:rowOff>161927</xdr:rowOff>
    </xdr:from>
    <xdr:to>
      <xdr:col>169</xdr:col>
      <xdr:colOff>19048</xdr:colOff>
      <xdr:row>303</xdr:row>
      <xdr:rowOff>38101</xdr:rowOff>
    </xdr:to>
    <xdr:cxnSp macro="">
      <xdr:nvCxnSpPr>
        <xdr:cNvPr id="483" name="Straight Connector 48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9225438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371475</xdr:colOff>
      <xdr:row>302</xdr:row>
      <xdr:rowOff>19050</xdr:rowOff>
    </xdr:from>
    <xdr:to>
      <xdr:col>169</xdr:col>
      <xdr:colOff>485775</xdr:colOff>
      <xdr:row>302</xdr:row>
      <xdr:rowOff>20638</xdr:rowOff>
    </xdr:to>
    <xdr:cxnSp macro="">
      <xdr:nvCxnSpPr>
        <xdr:cNvPr id="484" name="Straight Connector 48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9282493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76200</xdr:colOff>
      <xdr:row>305</xdr:row>
      <xdr:rowOff>2</xdr:rowOff>
    </xdr:from>
    <xdr:to>
      <xdr:col>169</xdr:col>
      <xdr:colOff>161925</xdr:colOff>
      <xdr:row>306</xdr:row>
      <xdr:rowOff>19052</xdr:rowOff>
    </xdr:to>
    <xdr:cxnSp macro="">
      <xdr:nvCxnSpPr>
        <xdr:cNvPr id="485" name="Straight Connector 48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9247155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590550</xdr:colOff>
      <xdr:row>305</xdr:row>
      <xdr:rowOff>19050</xdr:rowOff>
    </xdr:from>
    <xdr:to>
      <xdr:col>169</xdr:col>
      <xdr:colOff>76200</xdr:colOff>
      <xdr:row>306</xdr:row>
      <xdr:rowOff>19050</xdr:rowOff>
    </xdr:to>
    <xdr:cxnSp macro="">
      <xdr:nvCxnSpPr>
        <xdr:cNvPr id="486" name="Straight Connector 48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9234106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161925</xdr:colOff>
      <xdr:row>304</xdr:row>
      <xdr:rowOff>180975</xdr:rowOff>
    </xdr:from>
    <xdr:to>
      <xdr:col>169</xdr:col>
      <xdr:colOff>476250</xdr:colOff>
      <xdr:row>304</xdr:row>
      <xdr:rowOff>182563</xdr:rowOff>
    </xdr:to>
    <xdr:cxnSp macro="">
      <xdr:nvCxnSpPr>
        <xdr:cNvPr id="487" name="Straight Connector 48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9261538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0</xdr:colOff>
      <xdr:row>326</xdr:row>
      <xdr:rowOff>180975</xdr:rowOff>
    </xdr:from>
    <xdr:to>
      <xdr:col>166</xdr:col>
      <xdr:colOff>581025</xdr:colOff>
      <xdr:row>326</xdr:row>
      <xdr:rowOff>182563</xdr:rowOff>
    </xdr:to>
    <xdr:cxnSp macro="">
      <xdr:nvCxnSpPr>
        <xdr:cNvPr id="488" name="Straight Connector 48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8963406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523876</xdr:colOff>
      <xdr:row>326</xdr:row>
      <xdr:rowOff>180974</xdr:rowOff>
    </xdr:from>
    <xdr:to>
      <xdr:col>164</xdr:col>
      <xdr:colOff>581026</xdr:colOff>
      <xdr:row>327</xdr:row>
      <xdr:rowOff>190499</xdr:rowOff>
    </xdr:to>
    <xdr:cxnSp macro="">
      <xdr:nvCxnSpPr>
        <xdr:cNvPr id="489" name="Straight Connector 48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8948451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438151</xdr:colOff>
      <xdr:row>327</xdr:row>
      <xdr:rowOff>66678</xdr:rowOff>
    </xdr:from>
    <xdr:to>
      <xdr:col>164</xdr:col>
      <xdr:colOff>514351</xdr:colOff>
      <xdr:row>328</xdr:row>
      <xdr:rowOff>19051</xdr:rowOff>
    </xdr:to>
    <xdr:cxnSp macro="">
      <xdr:nvCxnSpPr>
        <xdr:cNvPr id="490" name="Straight Connector 48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8943308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95250</xdr:colOff>
      <xdr:row>330</xdr:row>
      <xdr:rowOff>0</xdr:rowOff>
    </xdr:from>
    <xdr:to>
      <xdr:col>165</xdr:col>
      <xdr:colOff>971550</xdr:colOff>
      <xdr:row>330</xdr:row>
      <xdr:rowOff>1588</xdr:rowOff>
    </xdr:to>
    <xdr:cxnSp macro="">
      <xdr:nvCxnSpPr>
        <xdr:cNvPr id="491" name="Straight Connector 49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972931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571500</xdr:colOff>
      <xdr:row>330</xdr:row>
      <xdr:rowOff>28575</xdr:rowOff>
    </xdr:from>
    <xdr:to>
      <xdr:col>165</xdr:col>
      <xdr:colOff>57150</xdr:colOff>
      <xdr:row>330</xdr:row>
      <xdr:rowOff>171448</xdr:rowOff>
    </xdr:to>
    <xdr:cxnSp macro="">
      <xdr:nvCxnSpPr>
        <xdr:cNvPr id="492" name="Straight Connector 49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8957214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47626</xdr:colOff>
      <xdr:row>330</xdr:row>
      <xdr:rowOff>9527</xdr:rowOff>
    </xdr:from>
    <xdr:to>
      <xdr:col>165</xdr:col>
      <xdr:colOff>104776</xdr:colOff>
      <xdr:row>330</xdr:row>
      <xdr:rowOff>142878</xdr:rowOff>
    </xdr:to>
    <xdr:cxnSp macro="">
      <xdr:nvCxnSpPr>
        <xdr:cNvPr id="493" name="Straight Connector 49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964358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390526</xdr:colOff>
      <xdr:row>41</xdr:row>
      <xdr:rowOff>38099</xdr:rowOff>
    </xdr:from>
    <xdr:to>
      <xdr:col>164</xdr:col>
      <xdr:colOff>485776</xdr:colOff>
      <xdr:row>41</xdr:row>
      <xdr:rowOff>180974</xdr:rowOff>
    </xdr:to>
    <xdr:cxnSp macro="">
      <xdr:nvCxnSpPr>
        <xdr:cNvPr id="494" name="Straight Connector 49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8939117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381000</xdr:colOff>
      <xdr:row>44</xdr:row>
      <xdr:rowOff>0</xdr:rowOff>
    </xdr:from>
    <xdr:to>
      <xdr:col>164</xdr:col>
      <xdr:colOff>476250</xdr:colOff>
      <xdr:row>44</xdr:row>
      <xdr:rowOff>142875</xdr:rowOff>
    </xdr:to>
    <xdr:cxnSp macro="">
      <xdr:nvCxnSpPr>
        <xdr:cNvPr id="495" name="Straight Connector 49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8938164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495302</xdr:colOff>
      <xdr:row>41</xdr:row>
      <xdr:rowOff>19053</xdr:rowOff>
    </xdr:from>
    <xdr:to>
      <xdr:col>165</xdr:col>
      <xdr:colOff>19051</xdr:colOff>
      <xdr:row>41</xdr:row>
      <xdr:rowOff>180974</xdr:rowOff>
    </xdr:to>
    <xdr:cxnSp macro="">
      <xdr:nvCxnSpPr>
        <xdr:cNvPr id="496" name="Straight Connector 49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8950547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466725</xdr:colOff>
      <xdr:row>44</xdr:row>
      <xdr:rowOff>0</xdr:rowOff>
    </xdr:from>
    <xdr:to>
      <xdr:col>164</xdr:col>
      <xdr:colOff>581024</xdr:colOff>
      <xdr:row>44</xdr:row>
      <xdr:rowOff>161921</xdr:rowOff>
    </xdr:to>
    <xdr:cxnSp macro="">
      <xdr:nvCxnSpPr>
        <xdr:cNvPr id="497" name="Straight Connector 49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8946737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38100</xdr:colOff>
      <xdr:row>41</xdr:row>
      <xdr:rowOff>9525</xdr:rowOff>
    </xdr:from>
    <xdr:to>
      <xdr:col>166</xdr:col>
      <xdr:colOff>466725</xdr:colOff>
      <xdr:row>41</xdr:row>
      <xdr:rowOff>11113</xdr:rowOff>
    </xdr:to>
    <xdr:cxnSp macro="">
      <xdr:nvCxnSpPr>
        <xdr:cNvPr id="498" name="Straight Connector 49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967216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0</xdr:colOff>
      <xdr:row>44</xdr:row>
      <xdr:rowOff>0</xdr:rowOff>
    </xdr:from>
    <xdr:to>
      <xdr:col>166</xdr:col>
      <xdr:colOff>428625</xdr:colOff>
      <xdr:row>44</xdr:row>
      <xdr:rowOff>1588</xdr:rowOff>
    </xdr:to>
    <xdr:cxnSp macro="">
      <xdr:nvCxnSpPr>
        <xdr:cNvPr id="499" name="Straight Connector 49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8963406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556260</xdr:colOff>
      <xdr:row>16</xdr:row>
      <xdr:rowOff>38100</xdr:rowOff>
    </xdr:from>
    <xdr:to>
      <xdr:col>168</xdr:col>
      <xdr:colOff>640080</xdr:colOff>
      <xdr:row>18</xdr:row>
      <xdr:rowOff>0</xdr:rowOff>
    </xdr:to>
    <xdr:cxnSp macro="">
      <xdr:nvCxnSpPr>
        <xdr:cNvPr id="500" name="Straight Connector 499"/>
        <xdr:cNvCxnSpPr/>
      </xdr:nvCxnSpPr>
      <xdr:spPr>
        <a:xfrm>
          <a:off x="9230106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624840</xdr:colOff>
      <xdr:row>15</xdr:row>
      <xdr:rowOff>167640</xdr:rowOff>
    </xdr:from>
    <xdr:to>
      <xdr:col>169</xdr:col>
      <xdr:colOff>22860</xdr:colOff>
      <xdr:row>17</xdr:row>
      <xdr:rowOff>152400</xdr:rowOff>
    </xdr:to>
    <xdr:cxnSp macro="">
      <xdr:nvCxnSpPr>
        <xdr:cNvPr id="501" name="Straight Connector 500"/>
        <xdr:cNvCxnSpPr/>
      </xdr:nvCxnSpPr>
      <xdr:spPr>
        <a:xfrm flipH="1">
          <a:off x="9236964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30480</xdr:colOff>
      <xdr:row>15</xdr:row>
      <xdr:rowOff>160020</xdr:rowOff>
    </xdr:from>
    <xdr:to>
      <xdr:col>170</xdr:col>
      <xdr:colOff>22860</xdr:colOff>
      <xdr:row>15</xdr:row>
      <xdr:rowOff>160020</xdr:rowOff>
    </xdr:to>
    <xdr:cxnSp macro="">
      <xdr:nvCxnSpPr>
        <xdr:cNvPr id="502" name="Straight Connector 501"/>
        <xdr:cNvCxnSpPr/>
      </xdr:nvCxnSpPr>
      <xdr:spPr>
        <a:xfrm>
          <a:off x="9248394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601980</xdr:colOff>
      <xdr:row>18</xdr:row>
      <xdr:rowOff>175260</xdr:rowOff>
    </xdr:from>
    <xdr:to>
      <xdr:col>168</xdr:col>
      <xdr:colOff>693420</xdr:colOff>
      <xdr:row>19</xdr:row>
      <xdr:rowOff>175260</xdr:rowOff>
    </xdr:to>
    <xdr:cxnSp macro="">
      <xdr:nvCxnSpPr>
        <xdr:cNvPr id="503" name="Straight Connector 502"/>
        <xdr:cNvCxnSpPr/>
      </xdr:nvCxnSpPr>
      <xdr:spPr>
        <a:xfrm>
          <a:off x="9234678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693420</xdr:colOff>
      <xdr:row>18</xdr:row>
      <xdr:rowOff>144780</xdr:rowOff>
    </xdr:from>
    <xdr:to>
      <xdr:col>169</xdr:col>
      <xdr:colOff>30480</xdr:colOff>
      <xdr:row>20</xdr:row>
      <xdr:rowOff>15240</xdr:rowOff>
    </xdr:to>
    <xdr:cxnSp macro="">
      <xdr:nvCxnSpPr>
        <xdr:cNvPr id="504" name="Straight Connector 503"/>
        <xdr:cNvCxnSpPr/>
      </xdr:nvCxnSpPr>
      <xdr:spPr>
        <a:xfrm flipH="1">
          <a:off x="9243822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15240</xdr:colOff>
      <xdr:row>18</xdr:row>
      <xdr:rowOff>167640</xdr:rowOff>
    </xdr:from>
    <xdr:to>
      <xdr:col>170</xdr:col>
      <xdr:colOff>7620</xdr:colOff>
      <xdr:row>18</xdr:row>
      <xdr:rowOff>175260</xdr:rowOff>
    </xdr:to>
    <xdr:cxnSp macro="">
      <xdr:nvCxnSpPr>
        <xdr:cNvPr id="505" name="Straight Connector 504"/>
        <xdr:cNvCxnSpPr/>
      </xdr:nvCxnSpPr>
      <xdr:spPr>
        <a:xfrm flipV="1">
          <a:off x="9246870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466725</xdr:colOff>
      <xdr:row>300</xdr:row>
      <xdr:rowOff>19050</xdr:rowOff>
    </xdr:from>
    <xdr:to>
      <xdr:col>176</xdr:col>
      <xdr:colOff>581025</xdr:colOff>
      <xdr:row>300</xdr:row>
      <xdr:rowOff>20638</xdr:rowOff>
    </xdr:to>
    <xdr:cxnSp macro="">
      <xdr:nvCxnSpPr>
        <xdr:cNvPr id="506" name="Straight Connector 50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9664636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177</xdr:col>
      <xdr:colOff>352425</xdr:colOff>
      <xdr:row>300</xdr:row>
      <xdr:rowOff>19050</xdr:rowOff>
    </xdr:from>
    <xdr:to>
      <xdr:col>177</xdr:col>
      <xdr:colOff>466725</xdr:colOff>
      <xdr:row>300</xdr:row>
      <xdr:rowOff>20638</xdr:rowOff>
    </xdr:to>
    <xdr:cxnSp macro="">
      <xdr:nvCxnSpPr>
        <xdr:cNvPr id="507" name="Straight Connector 50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973093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178</xdr:col>
      <xdr:colOff>333375</xdr:colOff>
      <xdr:row>300</xdr:row>
      <xdr:rowOff>28575</xdr:rowOff>
    </xdr:from>
    <xdr:to>
      <xdr:col>178</xdr:col>
      <xdr:colOff>447675</xdr:colOff>
      <xdr:row>300</xdr:row>
      <xdr:rowOff>30163</xdr:rowOff>
    </xdr:to>
    <xdr:cxnSp macro="">
      <xdr:nvCxnSpPr>
        <xdr:cNvPr id="508" name="Straight Connector 50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9789985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419100</xdr:colOff>
      <xdr:row>302</xdr:row>
      <xdr:rowOff>0</xdr:rowOff>
    </xdr:from>
    <xdr:to>
      <xdr:col>179</xdr:col>
      <xdr:colOff>533400</xdr:colOff>
      <xdr:row>303</xdr:row>
      <xdr:rowOff>57150</xdr:rowOff>
    </xdr:to>
    <xdr:cxnSp macro="">
      <xdr:nvCxnSpPr>
        <xdr:cNvPr id="509" name="Straight Connector 50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9864661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9525</xdr:colOff>
      <xdr:row>301</xdr:row>
      <xdr:rowOff>152400</xdr:rowOff>
    </xdr:from>
    <xdr:to>
      <xdr:col>181</xdr:col>
      <xdr:colOff>0</xdr:colOff>
      <xdr:row>301</xdr:row>
      <xdr:rowOff>153988</xdr:rowOff>
    </xdr:to>
    <xdr:cxnSp macro="">
      <xdr:nvCxnSpPr>
        <xdr:cNvPr id="510" name="Straight Connector 50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9900856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533399</xdr:colOff>
      <xdr:row>301</xdr:row>
      <xdr:rowOff>161927</xdr:rowOff>
    </xdr:from>
    <xdr:to>
      <xdr:col>180</xdr:col>
      <xdr:colOff>19048</xdr:colOff>
      <xdr:row>303</xdr:row>
      <xdr:rowOff>38101</xdr:rowOff>
    </xdr:to>
    <xdr:cxnSp macro="">
      <xdr:nvCxnSpPr>
        <xdr:cNvPr id="511" name="Straight Connector 51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9879996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371475</xdr:colOff>
      <xdr:row>302</xdr:row>
      <xdr:rowOff>19050</xdr:rowOff>
    </xdr:from>
    <xdr:to>
      <xdr:col>180</xdr:col>
      <xdr:colOff>485775</xdr:colOff>
      <xdr:row>302</xdr:row>
      <xdr:rowOff>20638</xdr:rowOff>
    </xdr:to>
    <xdr:cxnSp macro="">
      <xdr:nvCxnSpPr>
        <xdr:cNvPr id="512" name="Straight Connector 51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9937051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76200</xdr:colOff>
      <xdr:row>305</xdr:row>
      <xdr:rowOff>2</xdr:rowOff>
    </xdr:from>
    <xdr:to>
      <xdr:col>180</xdr:col>
      <xdr:colOff>161925</xdr:colOff>
      <xdr:row>306</xdr:row>
      <xdr:rowOff>19052</xdr:rowOff>
    </xdr:to>
    <xdr:cxnSp macro="">
      <xdr:nvCxnSpPr>
        <xdr:cNvPr id="513" name="Straight Connector 51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9901713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590550</xdr:colOff>
      <xdr:row>305</xdr:row>
      <xdr:rowOff>19050</xdr:rowOff>
    </xdr:from>
    <xdr:to>
      <xdr:col>180</xdr:col>
      <xdr:colOff>76200</xdr:colOff>
      <xdr:row>306</xdr:row>
      <xdr:rowOff>19050</xdr:rowOff>
    </xdr:to>
    <xdr:cxnSp macro="">
      <xdr:nvCxnSpPr>
        <xdr:cNvPr id="514" name="Straight Connector 51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9888664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161925</xdr:colOff>
      <xdr:row>304</xdr:row>
      <xdr:rowOff>180975</xdr:rowOff>
    </xdr:from>
    <xdr:to>
      <xdr:col>180</xdr:col>
      <xdr:colOff>476250</xdr:colOff>
      <xdr:row>304</xdr:row>
      <xdr:rowOff>182563</xdr:rowOff>
    </xdr:to>
    <xdr:cxnSp macro="">
      <xdr:nvCxnSpPr>
        <xdr:cNvPr id="515" name="Straight Connector 51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9916096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0</xdr:colOff>
      <xdr:row>326</xdr:row>
      <xdr:rowOff>180975</xdr:rowOff>
    </xdr:from>
    <xdr:to>
      <xdr:col>177</xdr:col>
      <xdr:colOff>581025</xdr:colOff>
      <xdr:row>326</xdr:row>
      <xdr:rowOff>182563</xdr:rowOff>
    </xdr:to>
    <xdr:cxnSp macro="">
      <xdr:nvCxnSpPr>
        <xdr:cNvPr id="516" name="Straight Connector 51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9617964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523876</xdr:colOff>
      <xdr:row>326</xdr:row>
      <xdr:rowOff>180974</xdr:rowOff>
    </xdr:from>
    <xdr:to>
      <xdr:col>175</xdr:col>
      <xdr:colOff>581026</xdr:colOff>
      <xdr:row>327</xdr:row>
      <xdr:rowOff>190499</xdr:rowOff>
    </xdr:to>
    <xdr:cxnSp macro="">
      <xdr:nvCxnSpPr>
        <xdr:cNvPr id="517" name="Straight Connector 51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9603009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438151</xdr:colOff>
      <xdr:row>327</xdr:row>
      <xdr:rowOff>66678</xdr:rowOff>
    </xdr:from>
    <xdr:to>
      <xdr:col>175</xdr:col>
      <xdr:colOff>514351</xdr:colOff>
      <xdr:row>328</xdr:row>
      <xdr:rowOff>19051</xdr:rowOff>
    </xdr:to>
    <xdr:cxnSp macro="">
      <xdr:nvCxnSpPr>
        <xdr:cNvPr id="518" name="Straight Connector 51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9597866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95250</xdr:colOff>
      <xdr:row>330</xdr:row>
      <xdr:rowOff>0</xdr:rowOff>
    </xdr:from>
    <xdr:to>
      <xdr:col>176</xdr:col>
      <xdr:colOff>971550</xdr:colOff>
      <xdr:row>330</xdr:row>
      <xdr:rowOff>1588</xdr:rowOff>
    </xdr:to>
    <xdr:cxnSp macro="">
      <xdr:nvCxnSpPr>
        <xdr:cNvPr id="519" name="Straight Connector 51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9627489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571500</xdr:colOff>
      <xdr:row>330</xdr:row>
      <xdr:rowOff>28575</xdr:rowOff>
    </xdr:from>
    <xdr:to>
      <xdr:col>176</xdr:col>
      <xdr:colOff>57150</xdr:colOff>
      <xdr:row>330</xdr:row>
      <xdr:rowOff>171448</xdr:rowOff>
    </xdr:to>
    <xdr:cxnSp macro="">
      <xdr:nvCxnSpPr>
        <xdr:cNvPr id="520" name="Straight Connector 51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9611772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47626</xdr:colOff>
      <xdr:row>330</xdr:row>
      <xdr:rowOff>9527</xdr:rowOff>
    </xdr:from>
    <xdr:to>
      <xdr:col>176</xdr:col>
      <xdr:colOff>104776</xdr:colOff>
      <xdr:row>330</xdr:row>
      <xdr:rowOff>142878</xdr:rowOff>
    </xdr:to>
    <xdr:cxnSp macro="">
      <xdr:nvCxnSpPr>
        <xdr:cNvPr id="521" name="Straight Connector 52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9618916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390526</xdr:colOff>
      <xdr:row>41</xdr:row>
      <xdr:rowOff>38099</xdr:rowOff>
    </xdr:from>
    <xdr:to>
      <xdr:col>175</xdr:col>
      <xdr:colOff>485776</xdr:colOff>
      <xdr:row>41</xdr:row>
      <xdr:rowOff>180974</xdr:rowOff>
    </xdr:to>
    <xdr:cxnSp macro="">
      <xdr:nvCxnSpPr>
        <xdr:cNvPr id="522" name="Straight Connector 52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9593675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381000</xdr:colOff>
      <xdr:row>44</xdr:row>
      <xdr:rowOff>0</xdr:rowOff>
    </xdr:from>
    <xdr:to>
      <xdr:col>175</xdr:col>
      <xdr:colOff>476250</xdr:colOff>
      <xdr:row>44</xdr:row>
      <xdr:rowOff>142875</xdr:rowOff>
    </xdr:to>
    <xdr:cxnSp macro="">
      <xdr:nvCxnSpPr>
        <xdr:cNvPr id="523" name="Straight Connector 52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9592722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495302</xdr:colOff>
      <xdr:row>41</xdr:row>
      <xdr:rowOff>19053</xdr:rowOff>
    </xdr:from>
    <xdr:to>
      <xdr:col>176</xdr:col>
      <xdr:colOff>19051</xdr:colOff>
      <xdr:row>41</xdr:row>
      <xdr:rowOff>180974</xdr:rowOff>
    </xdr:to>
    <xdr:cxnSp macro="">
      <xdr:nvCxnSpPr>
        <xdr:cNvPr id="524" name="Straight Connector 52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9605105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466725</xdr:colOff>
      <xdr:row>44</xdr:row>
      <xdr:rowOff>0</xdr:rowOff>
    </xdr:from>
    <xdr:to>
      <xdr:col>175</xdr:col>
      <xdr:colOff>581024</xdr:colOff>
      <xdr:row>44</xdr:row>
      <xdr:rowOff>161921</xdr:rowOff>
    </xdr:to>
    <xdr:cxnSp macro="">
      <xdr:nvCxnSpPr>
        <xdr:cNvPr id="525" name="Straight Connector 52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9601295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38100</xdr:colOff>
      <xdr:row>41</xdr:row>
      <xdr:rowOff>9525</xdr:rowOff>
    </xdr:from>
    <xdr:to>
      <xdr:col>177</xdr:col>
      <xdr:colOff>466725</xdr:colOff>
      <xdr:row>41</xdr:row>
      <xdr:rowOff>11113</xdr:rowOff>
    </xdr:to>
    <xdr:cxnSp macro="">
      <xdr:nvCxnSpPr>
        <xdr:cNvPr id="526" name="Straight Connector 52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9621774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0</xdr:colOff>
      <xdr:row>44</xdr:row>
      <xdr:rowOff>0</xdr:rowOff>
    </xdr:from>
    <xdr:to>
      <xdr:col>177</xdr:col>
      <xdr:colOff>428625</xdr:colOff>
      <xdr:row>44</xdr:row>
      <xdr:rowOff>1588</xdr:rowOff>
    </xdr:to>
    <xdr:cxnSp macro="">
      <xdr:nvCxnSpPr>
        <xdr:cNvPr id="527" name="Straight Connector 52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9617964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556260</xdr:colOff>
      <xdr:row>16</xdr:row>
      <xdr:rowOff>38100</xdr:rowOff>
    </xdr:from>
    <xdr:to>
      <xdr:col>179</xdr:col>
      <xdr:colOff>640080</xdr:colOff>
      <xdr:row>18</xdr:row>
      <xdr:rowOff>0</xdr:rowOff>
    </xdr:to>
    <xdr:cxnSp macro="">
      <xdr:nvCxnSpPr>
        <xdr:cNvPr id="528" name="Straight Connector 527"/>
        <xdr:cNvCxnSpPr/>
      </xdr:nvCxnSpPr>
      <xdr:spPr>
        <a:xfrm>
          <a:off x="9884664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624840</xdr:colOff>
      <xdr:row>15</xdr:row>
      <xdr:rowOff>167640</xdr:rowOff>
    </xdr:from>
    <xdr:to>
      <xdr:col>180</xdr:col>
      <xdr:colOff>22860</xdr:colOff>
      <xdr:row>17</xdr:row>
      <xdr:rowOff>152400</xdr:rowOff>
    </xdr:to>
    <xdr:cxnSp macro="">
      <xdr:nvCxnSpPr>
        <xdr:cNvPr id="529" name="Straight Connector 528"/>
        <xdr:cNvCxnSpPr/>
      </xdr:nvCxnSpPr>
      <xdr:spPr>
        <a:xfrm flipH="1">
          <a:off x="9891522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30480</xdr:colOff>
      <xdr:row>15</xdr:row>
      <xdr:rowOff>160020</xdr:rowOff>
    </xdr:from>
    <xdr:to>
      <xdr:col>181</xdr:col>
      <xdr:colOff>22860</xdr:colOff>
      <xdr:row>15</xdr:row>
      <xdr:rowOff>160020</xdr:rowOff>
    </xdr:to>
    <xdr:cxnSp macro="">
      <xdr:nvCxnSpPr>
        <xdr:cNvPr id="530" name="Straight Connector 529"/>
        <xdr:cNvCxnSpPr/>
      </xdr:nvCxnSpPr>
      <xdr:spPr>
        <a:xfrm>
          <a:off x="9902952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601980</xdr:colOff>
      <xdr:row>18</xdr:row>
      <xdr:rowOff>175260</xdr:rowOff>
    </xdr:from>
    <xdr:to>
      <xdr:col>179</xdr:col>
      <xdr:colOff>693420</xdr:colOff>
      <xdr:row>19</xdr:row>
      <xdr:rowOff>175260</xdr:rowOff>
    </xdr:to>
    <xdr:cxnSp macro="">
      <xdr:nvCxnSpPr>
        <xdr:cNvPr id="531" name="Straight Connector 530"/>
        <xdr:cNvCxnSpPr/>
      </xdr:nvCxnSpPr>
      <xdr:spPr>
        <a:xfrm>
          <a:off x="9889236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693420</xdr:colOff>
      <xdr:row>18</xdr:row>
      <xdr:rowOff>144780</xdr:rowOff>
    </xdr:from>
    <xdr:to>
      <xdr:col>180</xdr:col>
      <xdr:colOff>30480</xdr:colOff>
      <xdr:row>20</xdr:row>
      <xdr:rowOff>15240</xdr:rowOff>
    </xdr:to>
    <xdr:cxnSp macro="">
      <xdr:nvCxnSpPr>
        <xdr:cNvPr id="532" name="Straight Connector 531"/>
        <xdr:cNvCxnSpPr/>
      </xdr:nvCxnSpPr>
      <xdr:spPr>
        <a:xfrm flipH="1">
          <a:off x="9898380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15240</xdr:colOff>
      <xdr:row>18</xdr:row>
      <xdr:rowOff>167640</xdr:rowOff>
    </xdr:from>
    <xdr:to>
      <xdr:col>181</xdr:col>
      <xdr:colOff>7620</xdr:colOff>
      <xdr:row>18</xdr:row>
      <xdr:rowOff>175260</xdr:rowOff>
    </xdr:to>
    <xdr:cxnSp macro="">
      <xdr:nvCxnSpPr>
        <xdr:cNvPr id="533" name="Straight Connector 532"/>
        <xdr:cNvCxnSpPr/>
      </xdr:nvCxnSpPr>
      <xdr:spPr>
        <a:xfrm flipV="1">
          <a:off x="9901428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466725</xdr:colOff>
      <xdr:row>300</xdr:row>
      <xdr:rowOff>19050</xdr:rowOff>
    </xdr:from>
    <xdr:to>
      <xdr:col>187</xdr:col>
      <xdr:colOff>581025</xdr:colOff>
      <xdr:row>300</xdr:row>
      <xdr:rowOff>20638</xdr:rowOff>
    </xdr:to>
    <xdr:cxnSp macro="">
      <xdr:nvCxnSpPr>
        <xdr:cNvPr id="562" name="Straight Connector 56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031767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188</xdr:col>
      <xdr:colOff>352425</xdr:colOff>
      <xdr:row>300</xdr:row>
      <xdr:rowOff>19050</xdr:rowOff>
    </xdr:from>
    <xdr:to>
      <xdr:col>188</xdr:col>
      <xdr:colOff>466725</xdr:colOff>
      <xdr:row>300</xdr:row>
      <xdr:rowOff>20638</xdr:rowOff>
    </xdr:to>
    <xdr:cxnSp macro="">
      <xdr:nvCxnSpPr>
        <xdr:cNvPr id="563" name="Straight Connector 56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038396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333375</xdr:colOff>
      <xdr:row>300</xdr:row>
      <xdr:rowOff>28575</xdr:rowOff>
    </xdr:from>
    <xdr:to>
      <xdr:col>189</xdr:col>
      <xdr:colOff>447675</xdr:colOff>
      <xdr:row>300</xdr:row>
      <xdr:rowOff>30163</xdr:rowOff>
    </xdr:to>
    <xdr:cxnSp macro="">
      <xdr:nvCxnSpPr>
        <xdr:cNvPr id="564" name="Straight Connector 56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1044301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419100</xdr:colOff>
      <xdr:row>302</xdr:row>
      <xdr:rowOff>0</xdr:rowOff>
    </xdr:from>
    <xdr:to>
      <xdr:col>190</xdr:col>
      <xdr:colOff>533400</xdr:colOff>
      <xdr:row>303</xdr:row>
      <xdr:rowOff>57150</xdr:rowOff>
    </xdr:to>
    <xdr:cxnSp macro="">
      <xdr:nvCxnSpPr>
        <xdr:cNvPr id="565" name="Straight Connector 56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1051769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9525</xdr:colOff>
      <xdr:row>301</xdr:row>
      <xdr:rowOff>152400</xdr:rowOff>
    </xdr:from>
    <xdr:to>
      <xdr:col>192</xdr:col>
      <xdr:colOff>0</xdr:colOff>
      <xdr:row>301</xdr:row>
      <xdr:rowOff>153988</xdr:rowOff>
    </xdr:to>
    <xdr:cxnSp macro="">
      <xdr:nvCxnSpPr>
        <xdr:cNvPr id="566" name="Straight Connector 56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1055389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533399</xdr:colOff>
      <xdr:row>301</xdr:row>
      <xdr:rowOff>161927</xdr:rowOff>
    </xdr:from>
    <xdr:to>
      <xdr:col>191</xdr:col>
      <xdr:colOff>19048</xdr:colOff>
      <xdr:row>303</xdr:row>
      <xdr:rowOff>38101</xdr:rowOff>
    </xdr:to>
    <xdr:cxnSp macro="">
      <xdr:nvCxnSpPr>
        <xdr:cNvPr id="567" name="Straight Connector 56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1053303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371475</xdr:colOff>
      <xdr:row>302</xdr:row>
      <xdr:rowOff>19050</xdr:rowOff>
    </xdr:from>
    <xdr:to>
      <xdr:col>191</xdr:col>
      <xdr:colOff>485775</xdr:colOff>
      <xdr:row>302</xdr:row>
      <xdr:rowOff>20638</xdr:rowOff>
    </xdr:to>
    <xdr:cxnSp macro="">
      <xdr:nvCxnSpPr>
        <xdr:cNvPr id="568" name="Straight Connector 56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1059008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76200</xdr:colOff>
      <xdr:row>305</xdr:row>
      <xdr:rowOff>2</xdr:rowOff>
    </xdr:from>
    <xdr:to>
      <xdr:col>191</xdr:col>
      <xdr:colOff>161925</xdr:colOff>
      <xdr:row>306</xdr:row>
      <xdr:rowOff>19052</xdr:rowOff>
    </xdr:to>
    <xdr:cxnSp macro="">
      <xdr:nvCxnSpPr>
        <xdr:cNvPr id="569" name="Straight Connector 56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1055474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590550</xdr:colOff>
      <xdr:row>305</xdr:row>
      <xdr:rowOff>19050</xdr:rowOff>
    </xdr:from>
    <xdr:to>
      <xdr:col>191</xdr:col>
      <xdr:colOff>76200</xdr:colOff>
      <xdr:row>306</xdr:row>
      <xdr:rowOff>19050</xdr:rowOff>
    </xdr:to>
    <xdr:cxnSp macro="">
      <xdr:nvCxnSpPr>
        <xdr:cNvPr id="570" name="Straight Connector 56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1054169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161925</xdr:colOff>
      <xdr:row>304</xdr:row>
      <xdr:rowOff>180975</xdr:rowOff>
    </xdr:from>
    <xdr:to>
      <xdr:col>191</xdr:col>
      <xdr:colOff>476250</xdr:colOff>
      <xdr:row>304</xdr:row>
      <xdr:rowOff>182563</xdr:rowOff>
    </xdr:to>
    <xdr:cxnSp macro="">
      <xdr:nvCxnSpPr>
        <xdr:cNvPr id="571" name="Straight Connector 57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1056913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0</xdr:colOff>
      <xdr:row>326</xdr:row>
      <xdr:rowOff>180975</xdr:rowOff>
    </xdr:from>
    <xdr:to>
      <xdr:col>188</xdr:col>
      <xdr:colOff>581025</xdr:colOff>
      <xdr:row>326</xdr:row>
      <xdr:rowOff>182563</xdr:rowOff>
    </xdr:to>
    <xdr:cxnSp macro="">
      <xdr:nvCxnSpPr>
        <xdr:cNvPr id="572" name="Straight Connector 57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1027099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523876</xdr:colOff>
      <xdr:row>326</xdr:row>
      <xdr:rowOff>180974</xdr:rowOff>
    </xdr:from>
    <xdr:to>
      <xdr:col>186</xdr:col>
      <xdr:colOff>581026</xdr:colOff>
      <xdr:row>327</xdr:row>
      <xdr:rowOff>190499</xdr:rowOff>
    </xdr:to>
    <xdr:cxnSp macro="">
      <xdr:nvCxnSpPr>
        <xdr:cNvPr id="573" name="Straight Connector 57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1025604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438151</xdr:colOff>
      <xdr:row>327</xdr:row>
      <xdr:rowOff>66678</xdr:rowOff>
    </xdr:from>
    <xdr:to>
      <xdr:col>186</xdr:col>
      <xdr:colOff>514351</xdr:colOff>
      <xdr:row>328</xdr:row>
      <xdr:rowOff>19051</xdr:rowOff>
    </xdr:to>
    <xdr:cxnSp macro="">
      <xdr:nvCxnSpPr>
        <xdr:cNvPr id="574" name="Straight Connector 57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1025090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95250</xdr:colOff>
      <xdr:row>330</xdr:row>
      <xdr:rowOff>0</xdr:rowOff>
    </xdr:from>
    <xdr:to>
      <xdr:col>187</xdr:col>
      <xdr:colOff>971550</xdr:colOff>
      <xdr:row>330</xdr:row>
      <xdr:rowOff>1588</xdr:rowOff>
    </xdr:to>
    <xdr:cxnSp macro="">
      <xdr:nvCxnSpPr>
        <xdr:cNvPr id="575" name="Straight Connector 57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1028052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571500</xdr:colOff>
      <xdr:row>330</xdr:row>
      <xdr:rowOff>28575</xdr:rowOff>
    </xdr:from>
    <xdr:to>
      <xdr:col>187</xdr:col>
      <xdr:colOff>57150</xdr:colOff>
      <xdr:row>330</xdr:row>
      <xdr:rowOff>171448</xdr:rowOff>
    </xdr:to>
    <xdr:cxnSp macro="">
      <xdr:nvCxnSpPr>
        <xdr:cNvPr id="576" name="Straight Connector 57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1026480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47626</xdr:colOff>
      <xdr:row>330</xdr:row>
      <xdr:rowOff>9527</xdr:rowOff>
    </xdr:from>
    <xdr:to>
      <xdr:col>187</xdr:col>
      <xdr:colOff>104776</xdr:colOff>
      <xdr:row>330</xdr:row>
      <xdr:rowOff>142878</xdr:rowOff>
    </xdr:to>
    <xdr:cxnSp macro="">
      <xdr:nvCxnSpPr>
        <xdr:cNvPr id="577" name="Straight Connector 57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1027195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390526</xdr:colOff>
      <xdr:row>41</xdr:row>
      <xdr:rowOff>38099</xdr:rowOff>
    </xdr:from>
    <xdr:to>
      <xdr:col>186</xdr:col>
      <xdr:colOff>485776</xdr:colOff>
      <xdr:row>41</xdr:row>
      <xdr:rowOff>180974</xdr:rowOff>
    </xdr:to>
    <xdr:cxnSp macro="">
      <xdr:nvCxnSpPr>
        <xdr:cNvPr id="578" name="Straight Connector 57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1024670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381000</xdr:colOff>
      <xdr:row>44</xdr:row>
      <xdr:rowOff>0</xdr:rowOff>
    </xdr:from>
    <xdr:to>
      <xdr:col>186</xdr:col>
      <xdr:colOff>476250</xdr:colOff>
      <xdr:row>44</xdr:row>
      <xdr:rowOff>142875</xdr:rowOff>
    </xdr:to>
    <xdr:cxnSp macro="">
      <xdr:nvCxnSpPr>
        <xdr:cNvPr id="579" name="Straight Connector 57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1024575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495302</xdr:colOff>
      <xdr:row>41</xdr:row>
      <xdr:rowOff>19053</xdr:rowOff>
    </xdr:from>
    <xdr:to>
      <xdr:col>187</xdr:col>
      <xdr:colOff>19051</xdr:colOff>
      <xdr:row>41</xdr:row>
      <xdr:rowOff>180974</xdr:rowOff>
    </xdr:to>
    <xdr:cxnSp macro="">
      <xdr:nvCxnSpPr>
        <xdr:cNvPr id="580" name="Straight Connector 57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1025813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466725</xdr:colOff>
      <xdr:row>44</xdr:row>
      <xdr:rowOff>0</xdr:rowOff>
    </xdr:from>
    <xdr:to>
      <xdr:col>186</xdr:col>
      <xdr:colOff>581024</xdr:colOff>
      <xdr:row>44</xdr:row>
      <xdr:rowOff>161921</xdr:rowOff>
    </xdr:to>
    <xdr:cxnSp macro="">
      <xdr:nvCxnSpPr>
        <xdr:cNvPr id="581" name="Straight Connector 58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1025432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38100</xdr:colOff>
      <xdr:row>41</xdr:row>
      <xdr:rowOff>9525</xdr:rowOff>
    </xdr:from>
    <xdr:to>
      <xdr:col>188</xdr:col>
      <xdr:colOff>466725</xdr:colOff>
      <xdr:row>41</xdr:row>
      <xdr:rowOff>11113</xdr:rowOff>
    </xdr:to>
    <xdr:cxnSp macro="">
      <xdr:nvCxnSpPr>
        <xdr:cNvPr id="582" name="Straight Connector 58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1027480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0</xdr:colOff>
      <xdr:row>44</xdr:row>
      <xdr:rowOff>0</xdr:rowOff>
    </xdr:from>
    <xdr:to>
      <xdr:col>188</xdr:col>
      <xdr:colOff>428625</xdr:colOff>
      <xdr:row>44</xdr:row>
      <xdr:rowOff>1588</xdr:rowOff>
    </xdr:to>
    <xdr:cxnSp macro="">
      <xdr:nvCxnSpPr>
        <xdr:cNvPr id="583" name="Straight Connector 58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1027099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556260</xdr:colOff>
      <xdr:row>16</xdr:row>
      <xdr:rowOff>38100</xdr:rowOff>
    </xdr:from>
    <xdr:to>
      <xdr:col>190</xdr:col>
      <xdr:colOff>640080</xdr:colOff>
      <xdr:row>18</xdr:row>
      <xdr:rowOff>0</xdr:rowOff>
    </xdr:to>
    <xdr:cxnSp macro="">
      <xdr:nvCxnSpPr>
        <xdr:cNvPr id="584" name="Straight Connector 583"/>
        <xdr:cNvCxnSpPr/>
      </xdr:nvCxnSpPr>
      <xdr:spPr>
        <a:xfrm>
          <a:off x="1053769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624840</xdr:colOff>
      <xdr:row>15</xdr:row>
      <xdr:rowOff>167640</xdr:rowOff>
    </xdr:from>
    <xdr:to>
      <xdr:col>191</xdr:col>
      <xdr:colOff>22860</xdr:colOff>
      <xdr:row>17</xdr:row>
      <xdr:rowOff>152400</xdr:rowOff>
    </xdr:to>
    <xdr:cxnSp macro="">
      <xdr:nvCxnSpPr>
        <xdr:cNvPr id="585" name="Straight Connector 584"/>
        <xdr:cNvCxnSpPr/>
      </xdr:nvCxnSpPr>
      <xdr:spPr>
        <a:xfrm flipH="1">
          <a:off x="1054455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30480</xdr:colOff>
      <xdr:row>15</xdr:row>
      <xdr:rowOff>160020</xdr:rowOff>
    </xdr:from>
    <xdr:to>
      <xdr:col>192</xdr:col>
      <xdr:colOff>22860</xdr:colOff>
      <xdr:row>15</xdr:row>
      <xdr:rowOff>160020</xdr:rowOff>
    </xdr:to>
    <xdr:cxnSp macro="">
      <xdr:nvCxnSpPr>
        <xdr:cNvPr id="586" name="Straight Connector 585"/>
        <xdr:cNvCxnSpPr/>
      </xdr:nvCxnSpPr>
      <xdr:spPr>
        <a:xfrm>
          <a:off x="1055598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601980</xdr:colOff>
      <xdr:row>18</xdr:row>
      <xdr:rowOff>175260</xdr:rowOff>
    </xdr:from>
    <xdr:to>
      <xdr:col>190</xdr:col>
      <xdr:colOff>693420</xdr:colOff>
      <xdr:row>19</xdr:row>
      <xdr:rowOff>175260</xdr:rowOff>
    </xdr:to>
    <xdr:cxnSp macro="">
      <xdr:nvCxnSpPr>
        <xdr:cNvPr id="587" name="Straight Connector 586"/>
        <xdr:cNvCxnSpPr/>
      </xdr:nvCxnSpPr>
      <xdr:spPr>
        <a:xfrm>
          <a:off x="1054227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693420</xdr:colOff>
      <xdr:row>18</xdr:row>
      <xdr:rowOff>144780</xdr:rowOff>
    </xdr:from>
    <xdr:to>
      <xdr:col>191</xdr:col>
      <xdr:colOff>30480</xdr:colOff>
      <xdr:row>20</xdr:row>
      <xdr:rowOff>15240</xdr:rowOff>
    </xdr:to>
    <xdr:cxnSp macro="">
      <xdr:nvCxnSpPr>
        <xdr:cNvPr id="588" name="Straight Connector 587"/>
        <xdr:cNvCxnSpPr/>
      </xdr:nvCxnSpPr>
      <xdr:spPr>
        <a:xfrm flipH="1">
          <a:off x="1055141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15240</xdr:colOff>
      <xdr:row>18</xdr:row>
      <xdr:rowOff>167640</xdr:rowOff>
    </xdr:from>
    <xdr:to>
      <xdr:col>192</xdr:col>
      <xdr:colOff>7620</xdr:colOff>
      <xdr:row>18</xdr:row>
      <xdr:rowOff>175260</xdr:rowOff>
    </xdr:to>
    <xdr:cxnSp macro="">
      <xdr:nvCxnSpPr>
        <xdr:cNvPr id="589" name="Straight Connector 588"/>
        <xdr:cNvCxnSpPr/>
      </xdr:nvCxnSpPr>
      <xdr:spPr>
        <a:xfrm flipV="1">
          <a:off x="1055446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13</xdr:row>
      <xdr:rowOff>19050</xdr:rowOff>
    </xdr:from>
    <xdr:to>
      <xdr:col>2</xdr:col>
      <xdr:colOff>581025</xdr:colOff>
      <xdr:row>13</xdr:row>
      <xdr:rowOff>20638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143000" y="2114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13</xdr:row>
      <xdr:rowOff>19050</xdr:rowOff>
    </xdr:from>
    <xdr:to>
      <xdr:col>3</xdr:col>
      <xdr:colOff>466725</xdr:colOff>
      <xdr:row>13</xdr:row>
      <xdr:rowOff>20638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1781175" y="2114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13</xdr:row>
      <xdr:rowOff>28575</xdr:rowOff>
    </xdr:from>
    <xdr:to>
      <xdr:col>4</xdr:col>
      <xdr:colOff>447675</xdr:colOff>
      <xdr:row>13</xdr:row>
      <xdr:rowOff>30163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2371725" y="21240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15</xdr:row>
      <xdr:rowOff>0</xdr:rowOff>
    </xdr:from>
    <xdr:to>
      <xdr:col>5</xdr:col>
      <xdr:colOff>533400</xdr:colOff>
      <xdr:row>16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rot="16200000" flipH="1">
          <a:off x="3095625" y="25431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14</xdr:row>
      <xdr:rowOff>152400</xdr:rowOff>
    </xdr:from>
    <xdr:to>
      <xdr:col>7</xdr:col>
      <xdr:colOff>0</xdr:colOff>
      <xdr:row>14</xdr:row>
      <xdr:rowOff>153988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3438525" y="24384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14</xdr:row>
      <xdr:rowOff>161927</xdr:rowOff>
    </xdr:from>
    <xdr:to>
      <xdr:col>6</xdr:col>
      <xdr:colOff>19048</xdr:colOff>
      <xdr:row>16</xdr:row>
      <xdr:rowOff>38101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rot="5400000" flipH="1" flipV="1">
          <a:off x="3233737" y="24907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15</xdr:row>
      <xdr:rowOff>19050</xdr:rowOff>
    </xdr:from>
    <xdr:to>
      <xdr:col>6</xdr:col>
      <xdr:colOff>485775</xdr:colOff>
      <xdr:row>15</xdr:row>
      <xdr:rowOff>20638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800475" y="2495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18</xdr:row>
      <xdr:rowOff>2</xdr:rowOff>
    </xdr:from>
    <xdr:to>
      <xdr:col>6</xdr:col>
      <xdr:colOff>161925</xdr:colOff>
      <xdr:row>19</xdr:row>
      <xdr:rowOff>19052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rot="5400000">
          <a:off x="3443288" y="31099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18</xdr:row>
      <xdr:rowOff>19050</xdr:rowOff>
    </xdr:from>
    <xdr:to>
      <xdr:col>6</xdr:col>
      <xdr:colOff>76200</xdr:colOff>
      <xdr:row>19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3324225" y="30765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17</xdr:row>
      <xdr:rowOff>180975</xdr:rowOff>
    </xdr:from>
    <xdr:to>
      <xdr:col>6</xdr:col>
      <xdr:colOff>476250</xdr:colOff>
      <xdr:row>17</xdr:row>
      <xdr:rowOff>182563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3590925" y="30384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180975</xdr:rowOff>
    </xdr:from>
    <xdr:to>
      <xdr:col>3</xdr:col>
      <xdr:colOff>581025</xdr:colOff>
      <xdr:row>39</xdr:row>
      <xdr:rowOff>182563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676275" y="72485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523876</xdr:colOff>
      <xdr:row>39</xdr:row>
      <xdr:rowOff>180974</xdr:rowOff>
    </xdr:from>
    <xdr:to>
      <xdr:col>1</xdr:col>
      <xdr:colOff>581026</xdr:colOff>
      <xdr:row>40</xdr:row>
      <xdr:rowOff>190499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rot="5400000">
          <a:off x="538163" y="73199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438151</xdr:colOff>
      <xdr:row>40</xdr:row>
      <xdr:rowOff>66678</xdr:rowOff>
    </xdr:from>
    <xdr:to>
      <xdr:col>1</xdr:col>
      <xdr:colOff>514351</xdr:colOff>
      <xdr:row>41</xdr:row>
      <xdr:rowOff>19051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rot="16200000" flipV="1">
          <a:off x="490539" y="73580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43</xdr:row>
      <xdr:rowOff>0</xdr:rowOff>
    </xdr:from>
    <xdr:to>
      <xdr:col>2</xdr:col>
      <xdr:colOff>971550</xdr:colOff>
      <xdr:row>43</xdr:row>
      <xdr:rowOff>1588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771525" y="78295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43</xdr:row>
      <xdr:rowOff>28575</xdr:rowOff>
    </xdr:from>
    <xdr:to>
      <xdr:col>2</xdr:col>
      <xdr:colOff>57150</xdr:colOff>
      <xdr:row>43</xdr:row>
      <xdr:rowOff>171448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rot="16200000" flipV="1">
          <a:off x="623888" y="78914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47626</xdr:colOff>
      <xdr:row>43</xdr:row>
      <xdr:rowOff>9527</xdr:rowOff>
    </xdr:from>
    <xdr:to>
      <xdr:col>2</xdr:col>
      <xdr:colOff>104776</xdr:colOff>
      <xdr:row>43</xdr:row>
      <xdr:rowOff>142878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rot="5400000" flipH="1" flipV="1">
          <a:off x="685800" y="78771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file:///C:/Documents%20and%20Settings/manoj/Desktop/Document%20&amp;%20Blank%20F%20&amp;%20F/Document/Uncertainty/sun%20UNCERTAITY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Type A"/>
      <sheetName val="Contribution"/>
      <sheetName val="Un Budget"/>
      <sheetName val="Sheet5"/>
      <sheetName val="Sheet2"/>
      <sheetName val="Sheet1"/>
      <sheetName val="Sheet3"/>
      <sheetName val="Sheet4"/>
    </sheetNames>
    <sheetDataSet>
      <sheetData sheetId="0">
        <row r="22">
          <cell r="AK22" t="str">
            <v>∞</v>
          </cell>
        </row>
        <row r="24">
          <cell r="AK24" t="str">
            <v>∞</v>
          </cell>
        </row>
        <row r="27">
          <cell r="AK27" t="str">
            <v>∞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T105"/>
  <sheetViews>
    <sheetView tabSelected="1" topLeftCell="A43" zoomScale="94" zoomScaleNormal="94" workbookViewId="0">
      <selection activeCell="Q56" sqref="Q56"/>
    </sheetView>
  </sheetViews>
  <sheetFormatPr defaultRowHeight="14.4" x14ac:dyDescent="0.3"/>
  <cols>
    <col min="1" max="1" customWidth="true" width="0.6640625"/>
    <col min="2" max="2" customWidth="true" hidden="true" width="5.88671875"/>
    <col min="3" max="3" customWidth="true" width="5.0"/>
    <col min="4" max="4" customWidth="true" width="6.44140625"/>
    <col min="5" max="5" customWidth="true" width="5.77734375"/>
    <col min="6" max="6" customWidth="true" width="9.6640625"/>
    <col min="7" max="7" customWidth="true" width="5.44140625"/>
    <col min="8" max="8" customWidth="true" width="5.6640625"/>
    <col min="9" max="10" customWidth="true" width="5.88671875"/>
    <col min="11" max="11" customWidth="true" width="6.33203125"/>
    <col min="12" max="12" customWidth="true" width="7.33203125"/>
    <col min="13" max="13" customWidth="true" width="7.44140625"/>
    <col min="14" max="14" customWidth="true" width="6.33203125"/>
    <col min="15" max="15" customWidth="true" width="5.77734375"/>
    <col min="16" max="16" customWidth="true" width="5.88671875"/>
    <col min="17" max="17" customWidth="true" width="10.5546875"/>
    <col min="18" max="18" customWidth="true" width="2.77734375"/>
  </cols>
  <sheetData>
    <row r="12" spans="3:17" ht="18" x14ac:dyDescent="0.45"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</row>
    <row r="13" spans="3:17" ht="15.6" customHeight="1" x14ac:dyDescent="0.3"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</row>
    <row r="14" spans="3:17" ht="15.6" x14ac:dyDescent="0.3">
      <c r="C14" s="194" t="s">
        <v>113</v>
      </c>
      <c r="D14" s="195"/>
      <c r="E14" s="195"/>
      <c r="F14" s="195"/>
      <c r="G14" s="195"/>
      <c r="H14" s="195"/>
      <c r="I14" s="195"/>
      <c r="J14" s="196" t="s">
        <v>167</v>
      </c>
      <c r="K14" s="196"/>
      <c r="L14" s="196"/>
      <c r="M14" s="196"/>
      <c r="N14" s="196"/>
      <c r="O14" s="196"/>
      <c r="P14" s="196"/>
      <c r="Q14" s="197"/>
    </row>
    <row r="15" spans="3:17" ht="3.75" customHeight="1" x14ac:dyDescent="0.3">
      <c r="C15" s="69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1"/>
    </row>
    <row r="16" spans="3:17" ht="15.6" x14ac:dyDescent="0.3">
      <c r="C16" s="191" t="s">
        <v>58</v>
      </c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3"/>
    </row>
    <row r="17" spans="3:20" ht="4.5" customHeight="1" x14ac:dyDescent="0.3">
      <c r="C17" s="7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1"/>
    </row>
    <row r="18" spans="3:20" ht="13.95" customHeight="1" x14ac:dyDescent="0.3">
      <c r="C18" s="198" t="s">
        <v>127</v>
      </c>
      <c r="D18" s="199"/>
      <c r="E18" s="199"/>
      <c r="F18" s="199" t="s">
        <v>155</v>
      </c>
      <c r="G18" s="199"/>
      <c r="H18" s="199"/>
      <c r="I18" s="200" t="s">
        <v>126</v>
      </c>
      <c r="J18" s="200"/>
      <c r="K18" s="199" t="s">
        <v>142</v>
      </c>
      <c r="L18" s="199"/>
      <c r="M18" s="199"/>
      <c r="N18" s="199"/>
      <c r="O18" s="199"/>
      <c r="P18" s="74" t="s">
        <v>130</v>
      </c>
      <c r="Q18" s="75"/>
    </row>
    <row r="19" spans="3:20" ht="13.95" customHeight="1" x14ac:dyDescent="0.3">
      <c r="C19" s="65" t="s">
        <v>138</v>
      </c>
      <c r="D19" s="66"/>
      <c r="E19" s="66"/>
      <c r="F19" s="148" t="s">
        <v>156</v>
      </c>
      <c r="G19" s="148"/>
      <c r="H19" s="148"/>
      <c r="I19" s="162" t="s">
        <v>131</v>
      </c>
      <c r="J19" s="162"/>
      <c r="K19" s="162"/>
      <c r="L19" s="210" t="s">
        <v>156</v>
      </c>
      <c r="M19" s="210"/>
      <c r="N19" s="210"/>
      <c r="O19" s="210"/>
      <c r="P19" s="66"/>
      <c r="Q19" s="67"/>
    </row>
    <row r="20" spans="3:20" ht="3" customHeight="1" x14ac:dyDescent="0.3">
      <c r="C20" s="129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1"/>
    </row>
    <row r="21" spans="3:20" ht="13.8" customHeight="1" x14ac:dyDescent="0.3">
      <c r="C21" s="204" t="s">
        <v>59</v>
      </c>
      <c r="D21" s="205"/>
      <c r="E21" s="205"/>
      <c r="F21" s="206"/>
      <c r="G21" s="207" t="s">
        <v>60</v>
      </c>
      <c r="H21" s="208"/>
      <c r="I21" s="208"/>
      <c r="J21" s="208"/>
      <c r="K21" s="209"/>
      <c r="L21" s="207" t="s">
        <v>121</v>
      </c>
      <c r="M21" s="208"/>
      <c r="N21" s="208"/>
      <c r="O21" s="208"/>
      <c r="P21" s="208"/>
      <c r="Q21" s="209"/>
    </row>
    <row r="22" spans="3:20" ht="16.8" customHeight="1" x14ac:dyDescent="0.3">
      <c r="C22" s="178" t="s">
        <v>158</v>
      </c>
      <c r="D22" s="179"/>
      <c r="E22" s="179"/>
      <c r="F22" s="180"/>
      <c r="G22" s="138" t="s">
        <v>61</v>
      </c>
      <c r="H22" s="139"/>
      <c r="I22" s="129" t="s">
        <v>159</v>
      </c>
      <c r="J22" s="130"/>
      <c r="K22" s="131"/>
      <c r="L22" s="201" t="s">
        <v>99</v>
      </c>
      <c r="M22" s="202"/>
      <c r="N22" s="202"/>
      <c r="O22" s="202"/>
      <c r="P22" s="202"/>
      <c r="Q22" s="203"/>
    </row>
    <row r="23" spans="3:20" ht="16.8" customHeight="1" x14ac:dyDescent="0.3">
      <c r="C23" s="178"/>
      <c r="D23" s="179"/>
      <c r="E23" s="179"/>
      <c r="F23" s="180"/>
      <c r="G23" s="138" t="s">
        <v>62</v>
      </c>
      <c r="H23" s="139"/>
      <c r="I23" s="129" t="s">
        <v>160</v>
      </c>
      <c r="J23" s="130"/>
      <c r="K23" s="131"/>
      <c r="L23" s="140" t="s">
        <v>133</v>
      </c>
      <c r="M23" s="141"/>
      <c r="N23" s="141"/>
      <c r="O23" s="187" t="s">
        <v>156</v>
      </c>
      <c r="P23" s="188"/>
      <c r="Q23" s="189"/>
      <c r="S23" s="76" t="s">
        <v>109</v>
      </c>
      <c r="T23" s="76"/>
    </row>
    <row r="24" spans="3:20" ht="16.8" customHeight="1" x14ac:dyDescent="0.3">
      <c r="C24" s="135"/>
      <c r="D24" s="136"/>
      <c r="E24" s="136"/>
      <c r="F24" s="137"/>
      <c r="G24" s="138" t="s">
        <v>63</v>
      </c>
      <c r="H24" s="139"/>
      <c r="I24" s="152" t="s">
        <v>161</v>
      </c>
      <c r="J24" s="153"/>
      <c r="K24" s="153"/>
      <c r="L24" s="140" t="s">
        <v>136</v>
      </c>
      <c r="M24" s="141"/>
      <c r="N24" s="142"/>
      <c r="O24" s="143" t="s">
        <v>157</v>
      </c>
      <c r="P24" s="143"/>
      <c r="Q24" s="144"/>
      <c r="S24" s="76" t="s">
        <v>110</v>
      </c>
      <c r="T24" s="76"/>
    </row>
    <row r="25" spans="3:20" ht="16.8" customHeight="1" x14ac:dyDescent="0.3">
      <c r="C25" s="154"/>
      <c r="D25" s="155"/>
      <c r="E25" s="155"/>
      <c r="F25" s="156"/>
      <c r="G25" s="77" t="s">
        <v>64</v>
      </c>
      <c r="H25" s="78"/>
      <c r="I25" s="157" t="s">
        <v>162</v>
      </c>
      <c r="J25" s="153"/>
      <c r="K25" s="153"/>
      <c r="L25" s="149" t="s">
        <v>140</v>
      </c>
      <c r="M25" s="150"/>
      <c r="N25" s="151"/>
      <c r="O25" s="145"/>
      <c r="P25" s="145"/>
      <c r="Q25" s="146"/>
    </row>
    <row r="26" spans="3:20" ht="16.8" customHeight="1" x14ac:dyDescent="0.3">
      <c r="C26" s="135"/>
      <c r="D26" s="136"/>
      <c r="E26" s="136"/>
      <c r="F26" s="137"/>
      <c r="G26" s="138" t="s">
        <v>66</v>
      </c>
      <c r="H26" s="139"/>
      <c r="I26" s="129" t="s">
        <v>163</v>
      </c>
      <c r="J26" s="130"/>
      <c r="K26" s="131"/>
      <c r="L26" s="147" t="s">
        <v>65</v>
      </c>
      <c r="M26" s="148"/>
      <c r="N26" s="148"/>
      <c r="O26" s="129" t="s">
        <v>165</v>
      </c>
      <c r="P26" s="130"/>
      <c r="Q26" s="131"/>
    </row>
    <row r="27" spans="3:20" ht="16.8" customHeight="1" x14ac:dyDescent="0.3">
      <c r="C27" s="135"/>
      <c r="D27" s="136"/>
      <c r="E27" s="136"/>
      <c r="F27" s="137"/>
      <c r="G27" s="129" t="s">
        <v>134</v>
      </c>
      <c r="H27" s="131"/>
      <c r="I27" s="132" t="s">
        <v>164</v>
      </c>
      <c r="J27" s="133"/>
      <c r="K27" s="134"/>
      <c r="L27" s="79" t="s">
        <v>135</v>
      </c>
      <c r="M27" s="80"/>
      <c r="O27" s="132" t="s">
        <v>166</v>
      </c>
      <c r="P27" s="133"/>
      <c r="Q27" s="134"/>
    </row>
    <row r="28" spans="3:20" ht="2.25" customHeight="1" x14ac:dyDescent="0.3">
      <c r="C28" s="129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1"/>
    </row>
    <row r="29" spans="3:20" ht="17.25" customHeight="1" x14ac:dyDescent="0.3">
      <c r="C29" s="173" t="s">
        <v>67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5"/>
      <c r="S29" t="s" s="0">
        <v>87</v>
      </c>
      <c r="T29" s="81"/>
    </row>
    <row r="30" spans="3:20" ht="3" customHeight="1" x14ac:dyDescent="0.3">
      <c r="C30" s="181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3"/>
    </row>
    <row r="31" spans="3:20" ht="18" customHeight="1" x14ac:dyDescent="0.3">
      <c r="C31" s="82" t="s">
        <v>139</v>
      </c>
      <c r="D31" s="129" t="s">
        <v>90</v>
      </c>
      <c r="E31" s="130"/>
      <c r="F31" s="130"/>
      <c r="G31" s="131"/>
      <c r="H31" s="129" t="s">
        <v>111</v>
      </c>
      <c r="I31" s="130"/>
      <c r="J31" s="130"/>
      <c r="K31" s="130"/>
      <c r="L31" s="131"/>
      <c r="M31" s="129" t="s">
        <v>88</v>
      </c>
      <c r="N31" s="130"/>
      <c r="O31" s="131"/>
      <c r="P31" s="129" t="s">
        <v>112</v>
      </c>
      <c r="Q31" s="131"/>
    </row>
    <row r="32" spans="3:20" ht="15" customHeight="1" x14ac:dyDescent="0.3">
      <c r="C32" s="83" t="n">
        <v>1.0</v>
      </c>
      <c r="D32" s="125" t="s">
        <v>168</v>
      </c>
      <c r="E32" s="125"/>
      <c r="F32" s="125"/>
      <c r="G32" s="126"/>
      <c r="H32" s="127" t="s">
        <v>155</v>
      </c>
      <c r="I32" s="125"/>
      <c r="J32" s="125"/>
      <c r="K32" s="125"/>
      <c r="L32" s="126"/>
      <c r="M32" s="127" t="s">
        <v>169</v>
      </c>
      <c r="N32" s="125"/>
      <c r="O32" s="126"/>
      <c r="P32" s="128" t="s">
        <v>170</v>
      </c>
      <c r="Q32" s="126"/>
    </row>
    <row r="33" spans="3:17" ht="15" customHeight="1" x14ac:dyDescent="0.3">
      <c r="C33" s="83" t="n">
        <v>2.0</v>
      </c>
      <c r="D33" s="125" t="s">
        <v>171</v>
      </c>
      <c r="E33" s="125"/>
      <c r="F33" s="125"/>
      <c r="G33" s="126"/>
      <c r="H33" s="127" t="s">
        <v>155</v>
      </c>
      <c r="I33" s="125"/>
      <c r="J33" s="125"/>
      <c r="K33" s="125"/>
      <c r="L33" s="126"/>
      <c r="M33" s="127" t="s">
        <v>169</v>
      </c>
      <c r="N33" s="125"/>
      <c r="O33" s="126"/>
      <c r="P33" s="128" t="s">
        <v>170</v>
      </c>
      <c r="Q33" s="126"/>
    </row>
    <row r="34" spans="3:17" ht="15" customHeight="1" x14ac:dyDescent="0.3">
      <c r="C34" s="83" t="n">
        <v>3.0</v>
      </c>
      <c r="D34" s="125" t="s">
        <v>172</v>
      </c>
      <c r="E34" s="125"/>
      <c r="F34" s="125"/>
      <c r="G34" s="126"/>
      <c r="H34" s="127" t="s">
        <v>155</v>
      </c>
      <c r="I34" s="125"/>
      <c r="J34" s="125"/>
      <c r="K34" s="125"/>
      <c r="L34" s="126"/>
      <c r="M34" s="127" t="s">
        <v>169</v>
      </c>
      <c r="N34" s="125"/>
      <c r="O34" s="126"/>
      <c r="P34" s="128" t="s">
        <v>170</v>
      </c>
      <c r="Q34" s="126"/>
    </row>
    <row r="35" spans="3:17" ht="15" customHeight="1" x14ac:dyDescent="0.3">
      <c r="C35" s="83" t="n">
        <v>4.0</v>
      </c>
      <c r="D35" s="125" t="s">
        <v>173</v>
      </c>
      <c r="E35" s="125"/>
      <c r="F35" s="125"/>
      <c r="G35" s="126"/>
      <c r="H35" s="127" t="s">
        <v>155</v>
      </c>
      <c r="I35" s="125"/>
      <c r="J35" s="125"/>
      <c r="K35" s="125"/>
      <c r="L35" s="126"/>
      <c r="M35" s="127" t="s">
        <v>169</v>
      </c>
      <c r="N35" s="125"/>
      <c r="O35" s="126"/>
      <c r="P35" s="128" t="s">
        <v>174</v>
      </c>
      <c r="Q35" s="126"/>
    </row>
    <row r="36" spans="3:17" ht="15" customHeight="1" x14ac:dyDescent="0.3">
      <c r="C36" s="83" t="n">
        <v>5.0</v>
      </c>
      <c r="D36" s="125" t="s">
        <v>175</v>
      </c>
      <c r="E36" s="125"/>
      <c r="F36" s="125"/>
      <c r="G36" s="126"/>
      <c r="H36" s="127" t="s">
        <v>155</v>
      </c>
      <c r="I36" s="125"/>
      <c r="J36" s="125"/>
      <c r="K36" s="125"/>
      <c r="L36" s="126"/>
      <c r="M36" s="127" t="s">
        <v>169</v>
      </c>
      <c r="N36" s="125"/>
      <c r="O36" s="126"/>
      <c r="P36" s="128" t="s">
        <v>176</v>
      </c>
      <c r="Q36" s="126"/>
    </row>
    <row r="37" spans="3:17" ht="15" customHeight="1" x14ac:dyDescent="0.3">
      <c r="C37" s="83" t="n">
        <v>6.0</v>
      </c>
      <c r="D37" s="125" t="s">
        <v>177</v>
      </c>
      <c r="E37" s="125"/>
      <c r="F37" s="125"/>
      <c r="G37" s="126"/>
      <c r="H37" s="127" t="s">
        <v>155</v>
      </c>
      <c r="I37" s="125"/>
      <c r="J37" s="125"/>
      <c r="K37" s="125"/>
      <c r="L37" s="126"/>
      <c r="M37" s="127" t="s">
        <v>169</v>
      </c>
      <c r="N37" s="125"/>
      <c r="O37" s="126"/>
      <c r="P37" s="128" t="s">
        <v>178</v>
      </c>
      <c r="Q37" s="126"/>
    </row>
    <row r="38" spans="3:17" ht="15" customHeight="1" x14ac:dyDescent="0.3">
      <c r="C38" s="83">
        <v>7</v>
      </c>
      <c r="D38" s="125"/>
      <c r="E38" s="125"/>
      <c r="F38" s="125"/>
      <c r="G38" s="126"/>
      <c r="H38" s="127"/>
      <c r="I38" s="125"/>
      <c r="J38" s="125"/>
      <c r="K38" s="125"/>
      <c r="L38" s="126"/>
      <c r="M38" s="127"/>
      <c r="N38" s="125"/>
      <c r="O38" s="126"/>
      <c r="P38" s="128"/>
      <c r="Q38" s="126"/>
    </row>
    <row r="39" spans="3:17" ht="15" customHeight="1" x14ac:dyDescent="0.3">
      <c r="C39" s="83">
        <v>8</v>
      </c>
      <c r="D39" s="125"/>
      <c r="E39" s="125"/>
      <c r="F39" s="125"/>
      <c r="G39" s="126"/>
      <c r="H39" s="127"/>
      <c r="I39" s="125"/>
      <c r="J39" s="125"/>
      <c r="K39" s="125"/>
      <c r="L39" s="126"/>
      <c r="M39" s="127"/>
      <c r="N39" s="125"/>
      <c r="O39" s="126"/>
      <c r="P39" s="128"/>
      <c r="Q39" s="126"/>
    </row>
    <row r="40" spans="3:17" ht="15" customHeight="1" x14ac:dyDescent="0.3">
      <c r="C40" s="83">
        <v>9</v>
      </c>
      <c r="D40" s="125"/>
      <c r="E40" s="125"/>
      <c r="F40" s="125"/>
      <c r="G40" s="126"/>
      <c r="H40" s="127"/>
      <c r="I40" s="125"/>
      <c r="J40" s="125"/>
      <c r="K40" s="125"/>
      <c r="L40" s="126"/>
      <c r="M40" s="127"/>
      <c r="N40" s="125"/>
      <c r="O40" s="126"/>
      <c r="P40" s="128"/>
      <c r="Q40" s="126"/>
    </row>
    <row r="41" spans="3:17" ht="15" customHeight="1" x14ac:dyDescent="0.3">
      <c r="C41" s="83">
        <v>10</v>
      </c>
      <c r="D41" s="125"/>
      <c r="E41" s="125"/>
      <c r="F41" s="125"/>
      <c r="G41" s="126"/>
      <c r="H41" s="127"/>
      <c r="I41" s="125"/>
      <c r="J41" s="125"/>
      <c r="K41" s="125"/>
      <c r="L41" s="126"/>
      <c r="M41" s="127"/>
      <c r="N41" s="125"/>
      <c r="O41" s="126"/>
      <c r="P41" s="128"/>
      <c r="Q41" s="126"/>
    </row>
    <row r="42" spans="3:17" ht="15" customHeight="1" x14ac:dyDescent="0.3">
      <c r="C42" s="83">
        <v>11</v>
      </c>
      <c r="D42" s="127"/>
      <c r="E42" s="125"/>
      <c r="F42" s="125"/>
      <c r="G42" s="126"/>
      <c r="H42" s="127"/>
      <c r="I42" s="125"/>
      <c r="J42" s="125"/>
      <c r="K42" s="125"/>
      <c r="L42" s="126"/>
      <c r="M42" s="127"/>
      <c r="N42" s="125"/>
      <c r="O42" s="126"/>
      <c r="P42" s="128"/>
      <c r="Q42" s="126"/>
    </row>
    <row r="43" spans="3:17" ht="15" customHeight="1" x14ac:dyDescent="0.3">
      <c r="C43" s="83">
        <v>12</v>
      </c>
      <c r="D43" s="125"/>
      <c r="E43" s="125"/>
      <c r="F43" s="125"/>
      <c r="G43" s="126"/>
      <c r="H43" s="127"/>
      <c r="I43" s="125"/>
      <c r="J43" s="125"/>
      <c r="K43" s="125"/>
      <c r="L43" s="126"/>
      <c r="M43" s="127"/>
      <c r="N43" s="125"/>
      <c r="O43" s="126"/>
      <c r="P43" s="128"/>
      <c r="Q43" s="126"/>
    </row>
    <row r="44" spans="3:17" ht="15" customHeight="1" x14ac:dyDescent="0.3">
      <c r="C44" s="83">
        <v>13</v>
      </c>
      <c r="D44" s="125"/>
      <c r="E44" s="125"/>
      <c r="F44" s="125"/>
      <c r="G44" s="126"/>
      <c r="H44" s="127"/>
      <c r="I44" s="125"/>
      <c r="J44" s="125"/>
      <c r="K44" s="125"/>
      <c r="L44" s="126"/>
      <c r="M44" s="127"/>
      <c r="N44" s="125"/>
      <c r="O44" s="126"/>
      <c r="P44" s="128"/>
      <c r="Q44" s="126"/>
    </row>
    <row r="45" spans="3:17" ht="15" customHeight="1" x14ac:dyDescent="0.3">
      <c r="C45" s="83">
        <v>14</v>
      </c>
      <c r="D45" s="127"/>
      <c r="E45" s="125"/>
      <c r="F45" s="125"/>
      <c r="G45" s="126"/>
      <c r="H45" s="127"/>
      <c r="I45" s="125"/>
      <c r="J45" s="125"/>
      <c r="K45" s="125"/>
      <c r="L45" s="126"/>
      <c r="M45" s="127"/>
      <c r="N45" s="125"/>
      <c r="O45" s="126"/>
      <c r="P45" s="128"/>
      <c r="Q45" s="126"/>
    </row>
    <row r="46" spans="3:17" ht="15" customHeight="1" x14ac:dyDescent="0.3">
      <c r="C46" s="83">
        <v>15</v>
      </c>
      <c r="D46" s="125"/>
      <c r="E46" s="125"/>
      <c r="F46" s="125"/>
      <c r="G46" s="126"/>
      <c r="H46" s="127"/>
      <c r="I46" s="125"/>
      <c r="J46" s="125"/>
      <c r="K46" s="125"/>
      <c r="L46" s="126"/>
      <c r="M46" s="127"/>
      <c r="N46" s="125"/>
      <c r="O46" s="126"/>
      <c r="P46" s="128"/>
      <c r="Q46" s="126"/>
    </row>
    <row r="47" spans="3:17" ht="15" customHeight="1" x14ac:dyDescent="0.3">
      <c r="C47" s="83">
        <v>16</v>
      </c>
      <c r="D47" s="125"/>
      <c r="E47" s="125"/>
      <c r="F47" s="125"/>
      <c r="G47" s="126"/>
      <c r="H47" s="127"/>
      <c r="I47" s="125"/>
      <c r="J47" s="125"/>
      <c r="K47" s="125"/>
      <c r="L47" s="126"/>
      <c r="M47" s="127"/>
      <c r="N47" s="125"/>
      <c r="O47" s="126"/>
      <c r="P47" s="128"/>
      <c r="Q47" s="126"/>
    </row>
    <row r="48" spans="3:17" ht="15" customHeight="1" x14ac:dyDescent="0.3">
      <c r="C48" s="83">
        <v>17</v>
      </c>
      <c r="D48" s="127"/>
      <c r="E48" s="125"/>
      <c r="F48" s="125"/>
      <c r="G48" s="126"/>
      <c r="H48" s="127"/>
      <c r="I48" s="125"/>
      <c r="J48" s="125"/>
      <c r="K48" s="125"/>
      <c r="L48" s="126"/>
      <c r="M48" s="127"/>
      <c r="N48" s="125"/>
      <c r="O48" s="126"/>
      <c r="P48" s="128"/>
      <c r="Q48" s="126"/>
    </row>
    <row r="49" spans="3:19" ht="15" customHeight="1" x14ac:dyDescent="0.3">
      <c r="C49" s="83">
        <v>18</v>
      </c>
      <c r="D49" s="125"/>
      <c r="E49" s="125"/>
      <c r="F49" s="125"/>
      <c r="G49" s="126"/>
      <c r="H49" s="127"/>
      <c r="I49" s="125"/>
      <c r="J49" s="125"/>
      <c r="K49" s="125"/>
      <c r="L49" s="126"/>
      <c r="M49" s="127"/>
      <c r="N49" s="125"/>
      <c r="O49" s="126"/>
      <c r="P49" s="128"/>
      <c r="Q49" s="126"/>
    </row>
    <row r="50" spans="3:19" ht="13.95" customHeight="1" x14ac:dyDescent="0.3">
      <c r="C50" s="184" t="s">
        <v>123</v>
      </c>
      <c r="D50" s="185"/>
      <c r="E50" s="185"/>
      <c r="F50" s="185" t="s">
        <v>124</v>
      </c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6"/>
    </row>
    <row r="51" spans="3:19" ht="4.5" customHeight="1" x14ac:dyDescent="0.3">
      <c r="C51" s="170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2"/>
    </row>
    <row r="52" spans="3:19" x14ac:dyDescent="0.3">
      <c r="C52" s="173" t="s">
        <v>141</v>
      </c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5"/>
    </row>
    <row r="53" spans="3:19" ht="5.25" customHeight="1" x14ac:dyDescent="0.3">
      <c r="C53" s="176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77"/>
    </row>
    <row r="54" spans="3:19" x14ac:dyDescent="0.3">
      <c r="C54" s="84" t="s">
        <v>68</v>
      </c>
      <c r="D54" s="84" t="s">
        <v>69</v>
      </c>
      <c r="E54" s="84" t="s">
        <v>70</v>
      </c>
      <c r="F54" s="85" t="s">
        <v>71</v>
      </c>
      <c r="G54" s="130" t="s">
        <v>72</v>
      </c>
      <c r="H54" s="130"/>
      <c r="I54" s="130"/>
      <c r="J54" s="130"/>
      <c r="K54" s="130"/>
      <c r="L54" s="84" t="s">
        <v>73</v>
      </c>
      <c r="M54" s="85" t="s">
        <v>74</v>
      </c>
      <c r="N54" s="86" t="s">
        <v>75</v>
      </c>
      <c r="O54" s="85" t="s">
        <v>74</v>
      </c>
      <c r="P54" s="87" t="s">
        <v>75</v>
      </c>
      <c r="Q54" s="85" t="s">
        <v>76</v>
      </c>
      <c r="S54" s="85" t="s">
        <v>75</v>
      </c>
    </row>
    <row r="55" spans="3:19" ht="19.5" customHeight="1" x14ac:dyDescent="0.3">
      <c r="C55" s="88" t="s">
        <v>77</v>
      </c>
      <c r="D55" s="88" t="s">
        <v>78</v>
      </c>
      <c r="E55" s="88"/>
      <c r="F55" s="89" t="s">
        <v>79</v>
      </c>
      <c r="G55" s="90">
        <v>1</v>
      </c>
      <c r="H55" s="82">
        <v>2</v>
      </c>
      <c r="I55" s="82">
        <v>3</v>
      </c>
      <c r="J55" s="82">
        <v>4</v>
      </c>
      <c r="K55" s="91">
        <v>5</v>
      </c>
      <c r="L55" s="88" t="s">
        <v>80</v>
      </c>
      <c r="M55" s="89" t="s">
        <v>81</v>
      </c>
      <c r="N55" s="92" t="s">
        <v>81</v>
      </c>
      <c r="O55" s="89" t="s">
        <v>82</v>
      </c>
      <c r="P55" s="93" t="s">
        <v>82</v>
      </c>
      <c r="Q55" s="94" t="s">
        <v>83</v>
      </c>
      <c r="S55" s="89" t="s">
        <v>82</v>
      </c>
    </row>
    <row r="56" spans="3:19" ht="19.95" customHeight="1" x14ac:dyDescent="0.3">
      <c r="C56" s="88" t="n">
        <v>1.0</v>
      </c>
      <c r="D56" s="88" t="n">
        <v>15.0</v>
      </c>
      <c r="E56" s="88" t="s">
        <v>125</v>
      </c>
      <c r="F56" s="89" t="n">
        <v>81.30000305175781</v>
      </c>
      <c r="G56" s="90" t="n">
        <v>55.0</v>
      </c>
      <c r="H56" s="82" t="n">
        <v>55.0</v>
      </c>
      <c r="I56" s="82" t="n">
        <v>55.0</v>
      </c>
      <c r="J56" s="82" t="n">
        <v>55.0</v>
      </c>
      <c r="K56" s="91" t="n">
        <v>55.0</v>
      </c>
      <c r="L56" s="88" t="e">
        <f>AVERAGE(G56:K56)</f>
        <v>#DIV/0!</v>
      </c>
      <c r="M56" s="89" t="str">
        <f>L56-F56</f>
        <v>Error</v>
      </c>
      <c r="N56" s="92" t="n">
        <v>0.0</v>
      </c>
      <c r="O56" s="89" t="str">
        <f>K56-G56</f>
        <v>Repeat.</v>
      </c>
      <c r="P56" s="93" t="e">
        <f>(100-L56)*0.04</f>
        <v>#DIV/0!</v>
      </c>
      <c r="Q56" s="94" t="n">
        <v>1.0</v>
      </c>
      <c r="S56" s="89">
        <v>1.2</v>
      </c>
    </row>
    <row r="57" spans="3:19" ht="19.95" customHeight="1" x14ac:dyDescent="0.3">
      <c r="C57" s="88" t="n">
        <v>2.0</v>
      </c>
      <c r="D57" s="88" t="n">
        <v>15.0</v>
      </c>
      <c r="E57" s="88" t="s">
        <v>125</v>
      </c>
      <c r="F57" s="89" t="n">
        <v>81.5</v>
      </c>
      <c r="G57" s="90" t="n">
        <v>55.0</v>
      </c>
      <c r="H57" s="82" t="n">
        <v>55.0</v>
      </c>
      <c r="I57" s="82" t="n">
        <v>55.0</v>
      </c>
      <c r="J57" s="82" t="n">
        <v>55.0</v>
      </c>
      <c r="K57" s="91" t="n">
        <v>55.0</v>
      </c>
      <c r="L57" s="88" t="e">
        <f>AVERAGE(G57:K57)</f>
        <v>#DIV/0!</v>
      </c>
      <c r="M57" s="89" t="str">
        <f>L57-F57</f>
        <v>Error</v>
      </c>
      <c r="N57" s="92" t="n">
        <v>0.0</v>
      </c>
      <c r="O57" s="89" t="str">
        <f t="shared" ref="O57:O59" si="0">K57-G57</f>
        <v>Repeat.</v>
      </c>
      <c r="P57" s="93" t="e">
        <f t="shared" ref="P57:P59" si="1">(100-L57)*0.04</f>
        <v>#DIV/0!</v>
      </c>
      <c r="Q57" s="94" t="n">
        <v>1.0</v>
      </c>
      <c r="S57" s="89">
        <v>1.2</v>
      </c>
    </row>
    <row r="58" spans="3:19" ht="19.95" customHeight="1" x14ac:dyDescent="0.3">
      <c r="C58" s="88" t="n">
        <v>3.0</v>
      </c>
      <c r="D58" s="88" t="n">
        <v>15.0</v>
      </c>
      <c r="E58" s="88" t="s">
        <v>125</v>
      </c>
      <c r="F58" s="89" t="n">
        <v>81.5999984741211</v>
      </c>
      <c r="G58" s="90" t="n">
        <v>55.0</v>
      </c>
      <c r="H58" s="82" t="n">
        <v>55.0</v>
      </c>
      <c r="I58" s="82" t="n">
        <v>55.0</v>
      </c>
      <c r="J58" s="82" t="n">
        <v>55.0</v>
      </c>
      <c r="K58" s="91" t="n">
        <v>55.0</v>
      </c>
      <c r="L58" s="88" t="e">
        <f>AVERAGE(G58:K58)</f>
        <v>#DIV/0!</v>
      </c>
      <c r="M58" s="89" t="str">
        <f>L58-F58</f>
        <v>Error</v>
      </c>
      <c r="N58" s="92" t="n">
        <v>0.0</v>
      </c>
      <c r="O58" s="89" t="str">
        <f t="shared" si="0"/>
        <v>Repeat.</v>
      </c>
      <c r="P58" s="93" t="e">
        <f t="shared" si="1"/>
        <v>#DIV/0!</v>
      </c>
      <c r="Q58" s="94" t="n">
        <v>1.0</v>
      </c>
      <c r="R58" s="97"/>
      <c r="S58" s="89">
        <v>1.2</v>
      </c>
    </row>
    <row r="59" spans="3:19" ht="19.95" customHeight="1" x14ac:dyDescent="0.3">
      <c r="C59" s="88" t="n">
        <v>4.0</v>
      </c>
      <c r="D59" s="88" t="n">
        <v>45.0</v>
      </c>
      <c r="E59" s="88" t="s">
        <v>147</v>
      </c>
      <c r="F59" s="89" t="n">
        <v>81.5999984741211</v>
      </c>
      <c r="G59" s="90" t="n">
        <v>55.0</v>
      </c>
      <c r="H59" s="82" t="n">
        <v>55.0</v>
      </c>
      <c r="I59" s="82" t="n">
        <v>55.0</v>
      </c>
      <c r="J59" s="82" t="n">
        <v>55.0</v>
      </c>
      <c r="K59" s="91" t="n">
        <v>55.0</v>
      </c>
      <c r="L59" s="88" t="e">
        <f t="shared" ref="L59:L73" si="2">AVERAGE(G59:K59)</f>
        <v>#DIV/0!</v>
      </c>
      <c r="M59" s="89" t="str">
        <f t="shared" ref="M59:M73" si="3">L59-F59</f>
        <v>Error</v>
      </c>
      <c r="N59" s="92" t="n">
        <v>0.0</v>
      </c>
      <c r="O59" s="89" t="str">
        <f t="shared" si="0"/>
        <v>Repeat.</v>
      </c>
      <c r="P59" s="93" t="e">
        <f t="shared" si="1"/>
        <v>#DIV/0!</v>
      </c>
      <c r="Q59" s="94" t="n">
        <v>1.0</v>
      </c>
      <c r="R59" s="97"/>
      <c r="S59" s="89">
        <v>1.2</v>
      </c>
    </row>
    <row r="60" spans="3:19" ht="19.95" customHeight="1" x14ac:dyDescent="0.3">
      <c r="C60" s="88" t="n">
        <v>5.0</v>
      </c>
      <c r="D60" s="88" t="n">
        <v>45.0</v>
      </c>
      <c r="E60" s="88" t="s">
        <v>147</v>
      </c>
      <c r="F60" s="89" t="n">
        <v>81.9000015258789</v>
      </c>
      <c r="G60" s="90" t="n">
        <v>55.0</v>
      </c>
      <c r="H60" s="82" t="n">
        <v>55.0</v>
      </c>
      <c r="I60" s="82" t="n">
        <v>55.0</v>
      </c>
      <c r="J60" s="82" t="n">
        <v>55.0</v>
      </c>
      <c r="K60" s="91" t="n">
        <v>55.0</v>
      </c>
      <c r="L60" s="88" t="e">
        <f t="shared" si="2"/>
        <v>#DIV/0!</v>
      </c>
      <c r="M60" s="89" t="str">
        <f t="shared" si="3"/>
        <v>Error</v>
      </c>
      <c r="N60" s="92" t="n">
        <v>0.0</v>
      </c>
      <c r="O60" s="89" t="str">
        <f t="shared" ref="O60:O73" si="4">K60-G60</f>
        <v>Repeat.</v>
      </c>
      <c r="P60" s="93" t="e">
        <f t="shared" ref="P60:P64" si="5">(100-L60)*0.04</f>
        <v>#DIV/0!</v>
      </c>
      <c r="Q60" s="94" t="n">
        <v>1.0</v>
      </c>
      <c r="R60" s="97"/>
      <c r="S60" s="89">
        <v>1.2</v>
      </c>
    </row>
    <row r="61" spans="3:19" ht="19.95" customHeight="1" x14ac:dyDescent="0.3">
      <c r="C61" s="88" t="n">
        <v>6.0</v>
      </c>
      <c r="D61" s="88" t="n">
        <v>45.0</v>
      </c>
      <c r="E61" s="88" t="s">
        <v>147</v>
      </c>
      <c r="F61" s="89" t="n">
        <v>81.5999984741211</v>
      </c>
      <c r="G61" s="90" t="n">
        <v>55.0</v>
      </c>
      <c r="H61" s="82" t="n">
        <v>55.0</v>
      </c>
      <c r="I61" s="82" t="n">
        <v>55.0</v>
      </c>
      <c r="J61" s="82" t="n">
        <v>55.0</v>
      </c>
      <c r="K61" s="91" t="n">
        <v>55.0</v>
      </c>
      <c r="L61" s="88" t="e">
        <f t="shared" si="2"/>
        <v>#DIV/0!</v>
      </c>
      <c r="M61" s="89" t="str">
        <f t="shared" si="3"/>
        <v>Error</v>
      </c>
      <c r="N61" s="92" t="n">
        <v>0.0</v>
      </c>
      <c r="O61" s="89" t="str">
        <f t="shared" si="4"/>
        <v>Repeat.</v>
      </c>
      <c r="P61" s="93" t="e">
        <f t="shared" si="5"/>
        <v>#DIV/0!</v>
      </c>
      <c r="Q61" s="94" t="n">
        <v>1.0</v>
      </c>
      <c r="R61" s="97"/>
      <c r="S61" s="89">
        <v>1.2</v>
      </c>
    </row>
    <row r="62" spans="3:19" ht="19.95" customHeight="1" x14ac:dyDescent="0.3">
      <c r="C62" s="83">
        <v>7</v>
      </c>
      <c r="D62" s="83"/>
      <c r="E62" s="83"/>
      <c r="F62" s="96"/>
      <c r="G62" s="96"/>
      <c r="H62" s="96"/>
      <c r="I62" s="96"/>
      <c r="J62" s="96"/>
      <c r="K62" s="96"/>
      <c r="L62" s="95" t="e">
        <f t="shared" si="2"/>
        <v>#DIV/0!</v>
      </c>
      <c r="M62" s="95" t="e">
        <f t="shared" si="3"/>
        <v>#DIV/0!</v>
      </c>
      <c r="N62" s="121"/>
      <c r="O62" s="96">
        <f t="shared" si="4"/>
        <v>0</v>
      </c>
      <c r="P62" s="122" t="e">
        <f t="shared" si="5"/>
        <v>#DIV/0!</v>
      </c>
      <c r="Q62" s="83"/>
      <c r="R62" s="97"/>
      <c r="S62" s="95">
        <v>1.2</v>
      </c>
    </row>
    <row r="63" spans="3:19" ht="19.95" customHeight="1" x14ac:dyDescent="0.3">
      <c r="C63" s="83">
        <v>8</v>
      </c>
      <c r="D63" s="83"/>
      <c r="E63" s="83"/>
      <c r="F63" s="96"/>
      <c r="G63" s="96"/>
      <c r="H63" s="96"/>
      <c r="I63" s="96"/>
      <c r="J63" s="96"/>
      <c r="K63" s="96"/>
      <c r="L63" s="95" t="e">
        <f t="shared" si="2"/>
        <v>#DIV/0!</v>
      </c>
      <c r="M63" s="95" t="e">
        <f t="shared" si="3"/>
        <v>#DIV/0!</v>
      </c>
      <c r="N63" s="121"/>
      <c r="O63" s="96">
        <f t="shared" si="4"/>
        <v>0</v>
      </c>
      <c r="P63" s="122" t="e">
        <f t="shared" si="5"/>
        <v>#DIV/0!</v>
      </c>
      <c r="Q63" s="83"/>
      <c r="R63" s="97"/>
      <c r="S63" s="95">
        <v>1.2</v>
      </c>
    </row>
    <row r="64" spans="3:19" ht="19.95" customHeight="1" x14ac:dyDescent="0.3">
      <c r="C64" s="83">
        <v>9</v>
      </c>
      <c r="D64" s="83"/>
      <c r="E64" s="83"/>
      <c r="F64" s="96"/>
      <c r="G64" s="96"/>
      <c r="H64" s="96"/>
      <c r="I64" s="96"/>
      <c r="J64" s="96"/>
      <c r="K64" s="96"/>
      <c r="L64" s="95" t="e">
        <f t="shared" si="2"/>
        <v>#DIV/0!</v>
      </c>
      <c r="M64" s="95" t="e">
        <f t="shared" si="3"/>
        <v>#DIV/0!</v>
      </c>
      <c r="N64" s="121"/>
      <c r="O64" s="96">
        <f t="shared" si="4"/>
        <v>0</v>
      </c>
      <c r="P64" s="122" t="e">
        <f t="shared" si="5"/>
        <v>#DIV/0!</v>
      </c>
      <c r="Q64" s="83"/>
      <c r="R64" s="97"/>
      <c r="S64" s="95">
        <v>1.2</v>
      </c>
    </row>
    <row r="65" spans="3:19" ht="19.95" customHeight="1" x14ac:dyDescent="0.3">
      <c r="C65" s="83">
        <v>10</v>
      </c>
      <c r="D65" s="83"/>
      <c r="E65" s="83"/>
      <c r="F65" s="96"/>
      <c r="G65" s="96"/>
      <c r="H65" s="96"/>
      <c r="I65" s="96"/>
      <c r="J65" s="96"/>
      <c r="K65" s="96"/>
      <c r="L65" s="95" t="e">
        <f t="shared" si="2"/>
        <v>#DIV/0!</v>
      </c>
      <c r="M65" s="95" t="e">
        <f t="shared" si="3"/>
        <v>#DIV/0!</v>
      </c>
      <c r="N65" s="121"/>
      <c r="O65" s="96">
        <f t="shared" si="4"/>
        <v>0</v>
      </c>
      <c r="P65" s="122" t="e">
        <f>(100-L65)*0.02</f>
        <v>#DIV/0!</v>
      </c>
      <c r="Q65" s="83"/>
      <c r="R65" s="97"/>
      <c r="S65" s="96">
        <v>0.8</v>
      </c>
    </row>
    <row r="66" spans="3:19" ht="19.95" customHeight="1" x14ac:dyDescent="0.3">
      <c r="C66" s="83">
        <v>11</v>
      </c>
      <c r="D66" s="83"/>
      <c r="E66" s="83"/>
      <c r="F66" s="96"/>
      <c r="G66" s="96"/>
      <c r="H66" s="96"/>
      <c r="I66" s="96"/>
      <c r="J66" s="96"/>
      <c r="K66" s="96"/>
      <c r="L66" s="95" t="e">
        <f t="shared" si="2"/>
        <v>#DIV/0!</v>
      </c>
      <c r="M66" s="95" t="e">
        <f t="shared" si="3"/>
        <v>#DIV/0!</v>
      </c>
      <c r="N66" s="121"/>
      <c r="O66" s="96">
        <f t="shared" si="4"/>
        <v>0</v>
      </c>
      <c r="P66" s="122" t="e">
        <f>(100-L66)*0.02</f>
        <v>#DIV/0!</v>
      </c>
      <c r="Q66" s="83"/>
      <c r="R66" s="97"/>
      <c r="S66" s="96">
        <v>0.8</v>
      </c>
    </row>
    <row r="67" spans="3:19" ht="19.95" customHeight="1" x14ac:dyDescent="0.3">
      <c r="C67" s="83">
        <v>12</v>
      </c>
      <c r="D67" s="83"/>
      <c r="E67" s="83"/>
      <c r="F67" s="96"/>
      <c r="G67" s="96"/>
      <c r="H67" s="96"/>
      <c r="I67" s="96"/>
      <c r="J67" s="96"/>
      <c r="K67" s="96"/>
      <c r="L67" s="95" t="e">
        <f t="shared" si="2"/>
        <v>#DIV/0!</v>
      </c>
      <c r="M67" s="95" t="e">
        <f t="shared" si="3"/>
        <v>#DIV/0!</v>
      </c>
      <c r="N67" s="121"/>
      <c r="O67" s="96">
        <f t="shared" si="4"/>
        <v>0</v>
      </c>
      <c r="P67" s="122" t="e">
        <f>(100-L67)*0.02</f>
        <v>#DIV/0!</v>
      </c>
      <c r="Q67" s="83"/>
      <c r="R67" s="97"/>
      <c r="S67" s="96">
        <v>0.8</v>
      </c>
    </row>
    <row r="68" spans="3:19" ht="19.95" customHeight="1" x14ac:dyDescent="0.3">
      <c r="C68" s="83">
        <v>13</v>
      </c>
      <c r="D68" s="83"/>
      <c r="E68" s="83"/>
      <c r="F68" s="96"/>
      <c r="G68" s="96"/>
      <c r="H68" s="96"/>
      <c r="I68" s="96"/>
      <c r="J68" s="96"/>
      <c r="K68" s="96"/>
      <c r="L68" s="95" t="e">
        <f>AVERAGE(G68:K68)</f>
        <v>#DIV/0!</v>
      </c>
      <c r="M68" s="95" t="e">
        <f t="shared" si="3"/>
        <v>#DIV/0!</v>
      </c>
      <c r="N68" s="121"/>
      <c r="O68" s="96">
        <f t="shared" si="4"/>
        <v>0</v>
      </c>
      <c r="P68" s="122" t="e">
        <f>(130-L68)*0.04</f>
        <v>#DIV/0!</v>
      </c>
      <c r="Q68" s="83"/>
      <c r="R68" s="97"/>
      <c r="S68" s="120"/>
    </row>
    <row r="69" spans="3:19" ht="19.95" customHeight="1" x14ac:dyDescent="0.3">
      <c r="C69" s="83">
        <v>14</v>
      </c>
      <c r="D69" s="83"/>
      <c r="E69" s="83"/>
      <c r="F69" s="96"/>
      <c r="G69" s="96"/>
      <c r="H69" s="96"/>
      <c r="I69" s="96"/>
      <c r="J69" s="96"/>
      <c r="K69" s="96"/>
      <c r="L69" s="95" t="e">
        <f t="shared" si="2"/>
        <v>#DIV/0!</v>
      </c>
      <c r="M69" s="95" t="e">
        <f t="shared" si="3"/>
        <v>#DIV/0!</v>
      </c>
      <c r="N69" s="121"/>
      <c r="O69" s="96">
        <f t="shared" si="4"/>
        <v>0</v>
      </c>
      <c r="P69" s="122" t="e">
        <f>(130-L69)*0.04</f>
        <v>#DIV/0!</v>
      </c>
      <c r="Q69" s="83"/>
      <c r="R69" s="97"/>
      <c r="S69" s="120"/>
    </row>
    <row r="70" spans="3:19" ht="19.95" customHeight="1" x14ac:dyDescent="0.3">
      <c r="C70" s="83">
        <v>15</v>
      </c>
      <c r="D70" s="83"/>
      <c r="E70" s="83"/>
      <c r="F70" s="96"/>
      <c r="G70" s="96"/>
      <c r="H70" s="96"/>
      <c r="I70" s="96"/>
      <c r="J70" s="96"/>
      <c r="K70" s="96"/>
      <c r="L70" s="95" t="e">
        <f t="shared" si="2"/>
        <v>#DIV/0!</v>
      </c>
      <c r="M70" s="95" t="e">
        <f t="shared" si="3"/>
        <v>#DIV/0!</v>
      </c>
      <c r="N70" s="121"/>
      <c r="O70" s="96">
        <f t="shared" si="4"/>
        <v>0</v>
      </c>
      <c r="P70" s="122" t="e">
        <f>(130-L70)*0.04</f>
        <v>#DIV/0!</v>
      </c>
      <c r="Q70" s="83"/>
      <c r="R70" s="97"/>
      <c r="S70" s="120"/>
    </row>
    <row r="71" spans="3:19" ht="19.95" customHeight="1" x14ac:dyDescent="0.3">
      <c r="C71" s="83">
        <v>16</v>
      </c>
      <c r="D71" s="83"/>
      <c r="E71" s="83"/>
      <c r="F71" s="96"/>
      <c r="G71" s="96"/>
      <c r="H71" s="96"/>
      <c r="I71" s="96"/>
      <c r="J71" s="96"/>
      <c r="K71" s="96"/>
      <c r="L71" s="95" t="e">
        <f t="shared" si="2"/>
        <v>#DIV/0!</v>
      </c>
      <c r="M71" s="95" t="e">
        <f t="shared" si="3"/>
        <v>#DIV/0!</v>
      </c>
      <c r="N71" s="121"/>
      <c r="O71" s="96">
        <f t="shared" si="4"/>
        <v>0</v>
      </c>
      <c r="P71" s="122" t="e">
        <f>(100-L71)*0.02</f>
        <v>#DIV/0!</v>
      </c>
      <c r="Q71" s="83"/>
      <c r="R71" s="97"/>
      <c r="S71" s="96">
        <v>0.8</v>
      </c>
    </row>
    <row r="72" spans="3:19" ht="19.95" customHeight="1" x14ac:dyDescent="0.3">
      <c r="C72" s="83">
        <v>17</v>
      </c>
      <c r="D72" s="83"/>
      <c r="E72" s="83"/>
      <c r="F72" s="96"/>
      <c r="G72" s="96"/>
      <c r="H72" s="96"/>
      <c r="I72" s="96"/>
      <c r="J72" s="96"/>
      <c r="K72" s="96"/>
      <c r="L72" s="95" t="e">
        <f t="shared" si="2"/>
        <v>#DIV/0!</v>
      </c>
      <c r="M72" s="95" t="e">
        <f t="shared" si="3"/>
        <v>#DIV/0!</v>
      </c>
      <c r="N72" s="121"/>
      <c r="O72" s="96">
        <f t="shared" si="4"/>
        <v>0</v>
      </c>
      <c r="P72" s="122" t="e">
        <f>(100-L72)*0.02</f>
        <v>#DIV/0!</v>
      </c>
      <c r="Q72" s="83"/>
      <c r="R72" s="97"/>
      <c r="S72" s="96">
        <v>0.8</v>
      </c>
    </row>
    <row r="73" spans="3:19" ht="19.95" customHeight="1" x14ac:dyDescent="0.3">
      <c r="C73" s="83">
        <v>18</v>
      </c>
      <c r="D73" s="83"/>
      <c r="E73" s="83"/>
      <c r="F73" s="96"/>
      <c r="G73" s="96"/>
      <c r="H73" s="96"/>
      <c r="I73" s="96"/>
      <c r="J73" s="96"/>
      <c r="K73" s="96"/>
      <c r="L73" s="95" t="e">
        <f t="shared" si="2"/>
        <v>#DIV/0!</v>
      </c>
      <c r="M73" s="95" t="e">
        <f t="shared" si="3"/>
        <v>#DIV/0!</v>
      </c>
      <c r="N73" s="121"/>
      <c r="O73" s="96">
        <f t="shared" si="4"/>
        <v>0</v>
      </c>
      <c r="P73" s="122" t="e">
        <f>(100-L73)*0.02</f>
        <v>#DIV/0!</v>
      </c>
      <c r="Q73" s="83"/>
      <c r="R73" s="97"/>
      <c r="S73" s="96">
        <v>0.8</v>
      </c>
    </row>
    <row r="74" spans="3:19" ht="13.05" customHeight="1" x14ac:dyDescent="0.3">
      <c r="C74" s="98" t="s">
        <v>89</v>
      </c>
      <c r="D74" s="74"/>
      <c r="E74" s="74"/>
      <c r="F74" s="74"/>
      <c r="G74" s="74"/>
      <c r="H74" s="74"/>
      <c r="I74" s="74"/>
      <c r="J74" s="74"/>
      <c r="K74" s="74"/>
      <c r="L74" s="74" t="s">
        <v>114</v>
      </c>
      <c r="M74" s="74"/>
      <c r="N74" s="74"/>
      <c r="O74" s="74"/>
      <c r="P74" s="74"/>
      <c r="Q74" s="13"/>
    </row>
    <row r="75" spans="3:19" ht="13.05" customHeight="1" x14ac:dyDescent="0.3">
      <c r="C75" s="135" t="s">
        <v>117</v>
      </c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7"/>
      <c r="R75" s="81"/>
    </row>
    <row r="76" spans="3:19" ht="13.05" customHeight="1" x14ac:dyDescent="0.3">
      <c r="C76" s="135" t="s">
        <v>118</v>
      </c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99"/>
      <c r="S76" s="100"/>
    </row>
    <row r="77" spans="3:19" ht="15" customHeight="1" x14ac:dyDescent="0.3">
      <c r="C77" s="101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99"/>
      <c r="S77" s="100"/>
    </row>
    <row r="78" spans="3:19" ht="15" customHeight="1" x14ac:dyDescent="0.3">
      <c r="C78" s="101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99"/>
      <c r="S78" s="100"/>
    </row>
    <row r="79" spans="3:19" ht="15" customHeight="1" x14ac:dyDescent="0.3">
      <c r="C79" s="101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99"/>
      <c r="S79" s="100"/>
    </row>
    <row r="80" spans="3:19" x14ac:dyDescent="0.3">
      <c r="C80" s="158">
        <f>O26</f>
        <v>0</v>
      </c>
      <c r="D80" s="159"/>
      <c r="E80" s="159"/>
      <c r="Q80" s="13"/>
    </row>
    <row r="81" spans="3:17" x14ac:dyDescent="0.3">
      <c r="C81" s="147" t="s">
        <v>84</v>
      </c>
      <c r="D81" s="148"/>
      <c r="E81" s="148"/>
      <c r="F81" s="66"/>
      <c r="G81" s="162" t="s">
        <v>85</v>
      </c>
      <c r="H81" s="162"/>
      <c r="I81" s="162"/>
      <c r="J81" s="162"/>
      <c r="K81" s="162"/>
      <c r="L81" s="162"/>
      <c r="M81" s="163" t="s">
        <v>86</v>
      </c>
      <c r="N81" s="163"/>
      <c r="O81" s="163"/>
      <c r="P81" s="163"/>
      <c r="Q81" s="164"/>
    </row>
    <row r="82" spans="3:17" x14ac:dyDescent="0.3">
      <c r="C82" s="160" t="s">
        <v>128</v>
      </c>
      <c r="D82" s="161"/>
      <c r="E82" s="161"/>
      <c r="F82" s="103"/>
      <c r="G82" s="103"/>
      <c r="H82" s="103"/>
      <c r="I82" s="103"/>
      <c r="J82" s="103"/>
      <c r="K82" s="103"/>
      <c r="L82" s="103"/>
      <c r="M82" s="103"/>
      <c r="N82" s="104" t="s">
        <v>129</v>
      </c>
      <c r="O82" s="168" t="s">
        <v>137</v>
      </c>
      <c r="P82" s="168"/>
      <c r="Q82" s="169"/>
    </row>
    <row r="83" spans="3:17" ht="12" customHeight="1" x14ac:dyDescent="0.3">
      <c r="C83" s="105" t="s">
        <v>102</v>
      </c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7"/>
    </row>
    <row r="84" spans="3:17" ht="12" customHeight="1" x14ac:dyDescent="0.3">
      <c r="C84" s="108" t="s">
        <v>103</v>
      </c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5"/>
    </row>
    <row r="85" spans="3:17" ht="12" customHeight="1" x14ac:dyDescent="0.3">
      <c r="C85" s="98" t="s">
        <v>104</v>
      </c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5"/>
    </row>
    <row r="86" spans="3:17" ht="12" customHeight="1" x14ac:dyDescent="0.3">
      <c r="C86" s="108" t="s">
        <v>105</v>
      </c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5"/>
    </row>
    <row r="87" spans="3:17" ht="12" customHeight="1" x14ac:dyDescent="0.3">
      <c r="C87" s="98" t="s">
        <v>106</v>
      </c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5"/>
    </row>
    <row r="88" spans="3:17" ht="12" customHeight="1" x14ac:dyDescent="0.3">
      <c r="C88" s="109" t="s">
        <v>107</v>
      </c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7"/>
    </row>
    <row r="89" spans="3:17" ht="12" customHeight="1" x14ac:dyDescent="0.3">
      <c r="C89" s="165" t="s">
        <v>122</v>
      </c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7"/>
    </row>
    <row r="103" spans="5:19" x14ac:dyDescent="0.3"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</row>
    <row r="104" spans="5:19" x14ac:dyDescent="0.3"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5:19" x14ac:dyDescent="0.3"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</sheetData>
  <mergeCells count="136">
    <mergeCell ref="C13:P13"/>
    <mergeCell ref="C16:Q16"/>
    <mergeCell ref="C14:I14"/>
    <mergeCell ref="J14:Q14"/>
    <mergeCell ref="C18:E18"/>
    <mergeCell ref="F18:H18"/>
    <mergeCell ref="I18:J18"/>
    <mergeCell ref="K18:O18"/>
    <mergeCell ref="L22:Q22"/>
    <mergeCell ref="I22:K22"/>
    <mergeCell ref="C22:F22"/>
    <mergeCell ref="G22:H22"/>
    <mergeCell ref="C20:Q20"/>
    <mergeCell ref="C21:F21"/>
    <mergeCell ref="G21:K21"/>
    <mergeCell ref="L21:Q21"/>
    <mergeCell ref="I19:K19"/>
    <mergeCell ref="L19:O19"/>
    <mergeCell ref="F19:H19"/>
    <mergeCell ref="C76:P76"/>
    <mergeCell ref="C23:F23"/>
    <mergeCell ref="G23:H23"/>
    <mergeCell ref="H31:L31"/>
    <mergeCell ref="C28:Q28"/>
    <mergeCell ref="C29:Q29"/>
    <mergeCell ref="C30:Q30"/>
    <mergeCell ref="C50:E50"/>
    <mergeCell ref="F50:Q50"/>
    <mergeCell ref="P31:Q31"/>
    <mergeCell ref="D31:G31"/>
    <mergeCell ref="D32:G32"/>
    <mergeCell ref="H32:L32"/>
    <mergeCell ref="H33:L33"/>
    <mergeCell ref="M33:O33"/>
    <mergeCell ref="C75:Q75"/>
    <mergeCell ref="I23:K23"/>
    <mergeCell ref="L23:N23"/>
    <mergeCell ref="O23:Q23"/>
    <mergeCell ref="C27:F27"/>
    <mergeCell ref="G27:H27"/>
    <mergeCell ref="I27:K27"/>
    <mergeCell ref="C24:F24"/>
    <mergeCell ref="G24:H24"/>
    <mergeCell ref="C80:E80"/>
    <mergeCell ref="C82:E82"/>
    <mergeCell ref="E103:S103"/>
    <mergeCell ref="C81:E81"/>
    <mergeCell ref="G81:L81"/>
    <mergeCell ref="M81:Q81"/>
    <mergeCell ref="C89:Q89"/>
    <mergeCell ref="O82:Q82"/>
    <mergeCell ref="D34:G34"/>
    <mergeCell ref="G54:K54"/>
    <mergeCell ref="C51:Q51"/>
    <mergeCell ref="C52:Q52"/>
    <mergeCell ref="C53:Q53"/>
    <mergeCell ref="H34:L34"/>
    <mergeCell ref="M34:O34"/>
    <mergeCell ref="P34:Q34"/>
    <mergeCell ref="D35:G35"/>
    <mergeCell ref="H35:L35"/>
    <mergeCell ref="M35:O35"/>
    <mergeCell ref="P35:Q35"/>
    <mergeCell ref="D36:G36"/>
    <mergeCell ref="H36:L36"/>
    <mergeCell ref="M36:O36"/>
    <mergeCell ref="P36:Q36"/>
    <mergeCell ref="M31:O31"/>
    <mergeCell ref="M32:O32"/>
    <mergeCell ref="P32:Q32"/>
    <mergeCell ref="O27:Q27"/>
    <mergeCell ref="C26:F26"/>
    <mergeCell ref="G26:H26"/>
    <mergeCell ref="I26:K26"/>
    <mergeCell ref="L24:N24"/>
    <mergeCell ref="O24:Q25"/>
    <mergeCell ref="O26:Q26"/>
    <mergeCell ref="L26:N26"/>
    <mergeCell ref="L25:N25"/>
    <mergeCell ref="I24:K24"/>
    <mergeCell ref="C25:F25"/>
    <mergeCell ref="I25:K25"/>
    <mergeCell ref="D37:G37"/>
    <mergeCell ref="H37:L37"/>
    <mergeCell ref="M37:O37"/>
    <mergeCell ref="P37:Q37"/>
    <mergeCell ref="D38:G38"/>
    <mergeCell ref="H38:L38"/>
    <mergeCell ref="M38:O38"/>
    <mergeCell ref="P38:Q38"/>
    <mergeCell ref="D33:G33"/>
    <mergeCell ref="P33:Q33"/>
    <mergeCell ref="D41:G41"/>
    <mergeCell ref="H41:L41"/>
    <mergeCell ref="M41:O41"/>
    <mergeCell ref="P41:Q41"/>
    <mergeCell ref="D42:G42"/>
    <mergeCell ref="H42:L42"/>
    <mergeCell ref="M42:O42"/>
    <mergeCell ref="P42:Q42"/>
    <mergeCell ref="D39:G39"/>
    <mergeCell ref="H39:L39"/>
    <mergeCell ref="M39:O39"/>
    <mergeCell ref="P39:Q39"/>
    <mergeCell ref="D40:G40"/>
    <mergeCell ref="H40:L40"/>
    <mergeCell ref="M40:O40"/>
    <mergeCell ref="P40:Q40"/>
    <mergeCell ref="D45:G45"/>
    <mergeCell ref="H45:L45"/>
    <mergeCell ref="M45:O45"/>
    <mergeCell ref="P45:Q45"/>
    <mergeCell ref="D46:G46"/>
    <mergeCell ref="H46:L46"/>
    <mergeCell ref="M46:O46"/>
    <mergeCell ref="P46:Q46"/>
    <mergeCell ref="D43:G43"/>
    <mergeCell ref="H43:L43"/>
    <mergeCell ref="M43:O43"/>
    <mergeCell ref="P43:Q43"/>
    <mergeCell ref="D44:G44"/>
    <mergeCell ref="H44:L44"/>
    <mergeCell ref="M44:O44"/>
    <mergeCell ref="P44:Q44"/>
    <mergeCell ref="D49:G49"/>
    <mergeCell ref="H49:L49"/>
    <mergeCell ref="M49:O49"/>
    <mergeCell ref="P49:Q49"/>
    <mergeCell ref="D47:G47"/>
    <mergeCell ref="H47:L47"/>
    <mergeCell ref="M47:O47"/>
    <mergeCell ref="P47:Q47"/>
    <mergeCell ref="D48:G48"/>
    <mergeCell ref="H48:L48"/>
    <mergeCell ref="M48:O48"/>
    <mergeCell ref="P48:Q48"/>
  </mergeCells>
  <pageMargins left="0.19" right="0.18" top="0.16" bottom="0.16" header="0.16" footer="0.1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N56"/>
  <sheetViews>
    <sheetView topLeftCell="FO16" workbookViewId="0">
      <selection activeCell="GE21" sqref="GE21"/>
    </sheetView>
  </sheetViews>
  <sheetFormatPr defaultRowHeight="14.4" x14ac:dyDescent="0.3"/>
  <cols>
    <col min="1" max="1" customWidth="true" width="2.6640625"/>
    <col min="2" max="2" customWidth="true" width="8.88671875"/>
    <col min="3" max="3" customWidth="true" width="11.33203125"/>
    <col min="5" max="5" customWidth="true" width="10.5546875"/>
    <col min="6" max="6" customWidth="true" width="10.33203125"/>
    <col min="7" max="7" customWidth="true" width="10.5546875"/>
    <col min="8" max="9" customWidth="true" width="8.5546875"/>
    <col min="10" max="10" customWidth="true" width="5.0"/>
    <col min="11" max="11" customWidth="true" width="7.0"/>
    <col min="12" max="12" customWidth="true" width="10.6640625"/>
    <col min="13" max="13" customWidth="true" width="11.44140625"/>
    <col min="15" max="15" customWidth="true" width="9.44140625"/>
    <col min="16" max="16" customWidth="true" width="11.33203125"/>
    <col min="23" max="23" customWidth="true" width="10.0"/>
    <col min="26" max="26" customWidth="true" width="11.0"/>
    <col min="32" max="32" customWidth="true" width="2.6640625"/>
    <col min="33" max="33" customWidth="true" width="8.88671875"/>
    <col min="34" max="34" customWidth="true" width="11.33203125"/>
    <col min="36" max="36" customWidth="true" width="10.5546875"/>
    <col min="37" max="37" customWidth="true" width="10.33203125"/>
    <col min="38" max="38" customWidth="true" width="10.5546875"/>
    <col min="39" max="40" customWidth="true" width="8.5546875"/>
    <col min="41" max="41" customWidth="true" width="5.0"/>
    <col min="42" max="42" customWidth="true" width="7.0"/>
    <col min="43" max="43" customWidth="true" width="2.6640625"/>
    <col min="44" max="44" customWidth="true" width="8.88671875"/>
    <col min="45" max="45" customWidth="true" width="11.33203125"/>
    <col min="47" max="47" customWidth="true" width="10.5546875"/>
    <col min="48" max="48" customWidth="true" width="10.33203125"/>
    <col min="49" max="49" customWidth="true" width="10.5546875"/>
    <col min="50" max="51" customWidth="true" width="8.5546875"/>
    <col min="52" max="52" customWidth="true" width="5.0"/>
    <col min="53" max="53" customWidth="true" width="7.0"/>
    <col min="54" max="54" customWidth="true" width="2.6640625"/>
    <col min="55" max="55" customWidth="true" width="8.88671875"/>
    <col min="56" max="56" customWidth="true" width="11.33203125"/>
    <col min="58" max="58" customWidth="true" width="10.5546875"/>
    <col min="59" max="59" customWidth="true" width="10.33203125"/>
    <col min="60" max="60" customWidth="true" width="10.5546875"/>
    <col min="61" max="62" customWidth="true" width="8.5546875"/>
    <col min="63" max="63" customWidth="true" width="5.0"/>
    <col min="64" max="64" customWidth="true" width="7.0"/>
    <col min="65" max="65" customWidth="true" width="2.6640625"/>
    <col min="66" max="66" customWidth="true" width="8.88671875"/>
    <col min="67" max="67" customWidth="true" width="11.33203125"/>
    <col min="69" max="69" customWidth="true" width="10.5546875"/>
    <col min="70" max="70" customWidth="true" width="10.33203125"/>
    <col min="71" max="71" customWidth="true" width="10.5546875"/>
    <col min="72" max="73" customWidth="true" width="8.5546875"/>
    <col min="74" max="74" customWidth="true" width="5.0"/>
    <col min="75" max="75" customWidth="true" width="7.0"/>
    <col min="76" max="76" customWidth="true" width="2.6640625"/>
    <col min="77" max="77" customWidth="true" width="8.88671875"/>
    <col min="78" max="78" customWidth="true" width="11.33203125"/>
    <col min="80" max="80" customWidth="true" width="10.5546875"/>
    <col min="81" max="81" customWidth="true" width="10.33203125"/>
    <col min="82" max="82" customWidth="true" width="10.5546875"/>
    <col min="83" max="84" customWidth="true" width="8.5546875"/>
    <col min="85" max="85" customWidth="true" width="5.0"/>
    <col min="86" max="86" customWidth="true" width="7.0"/>
    <col min="87" max="87" customWidth="true" width="2.6640625"/>
    <col min="88" max="88" customWidth="true" width="8.88671875"/>
    <col min="89" max="89" customWidth="true" width="11.33203125"/>
    <col min="91" max="91" customWidth="true" width="10.5546875"/>
    <col min="92" max="92" customWidth="true" width="10.33203125"/>
    <col min="93" max="93" customWidth="true" width="10.5546875"/>
    <col min="94" max="95" customWidth="true" width="8.5546875"/>
    <col min="96" max="96" customWidth="true" width="5.0"/>
    <col min="97" max="97" customWidth="true" width="7.0"/>
    <col min="98" max="98" customWidth="true" width="2.6640625"/>
    <col min="99" max="99" customWidth="true" width="8.88671875"/>
    <col min="100" max="100" customWidth="true" width="11.33203125"/>
    <col min="102" max="102" customWidth="true" width="10.5546875"/>
    <col min="103" max="103" customWidth="true" width="10.33203125"/>
    <col min="104" max="104" customWidth="true" width="10.5546875"/>
    <col min="105" max="106" customWidth="true" width="8.5546875"/>
    <col min="107" max="107" customWidth="true" width="5.0"/>
    <col min="108" max="108" customWidth="true" width="7.0"/>
    <col min="109" max="109" customWidth="true" width="5.21875"/>
    <col min="110" max="110" customWidth="true" width="9.0"/>
    <col min="111" max="111" customWidth="true" width="8.5546875"/>
    <col min="112" max="112" customWidth="true" width="7.109375"/>
    <col min="113" max="113" customWidth="true" width="9.0"/>
    <col min="114" max="115" customWidth="true" width="7.109375"/>
    <col min="116" max="116" customWidth="true" width="12.0"/>
    <col min="117" max="117" customWidth="true" width="8.77734375"/>
    <col min="118" max="119" customWidth="true" width="7.109375"/>
    <col min="120" max="120" customWidth="true" width="2.6640625"/>
    <col min="121" max="121" customWidth="true" width="8.88671875"/>
    <col min="122" max="122" customWidth="true" width="11.33203125"/>
    <col min="124" max="124" customWidth="true" width="10.5546875"/>
    <col min="125" max="125" customWidth="true" width="10.33203125"/>
    <col min="126" max="126" customWidth="true" width="10.5546875"/>
    <col min="127" max="128" customWidth="true" width="8.5546875"/>
    <col min="129" max="129" customWidth="true" width="5.0"/>
    <col min="130" max="130" customWidth="true" width="7.0"/>
    <col min="131" max="131" customWidth="true" width="2.6640625"/>
    <col min="132" max="132" customWidth="true" width="8.88671875"/>
    <col min="133" max="133" customWidth="true" width="11.33203125"/>
    <col min="135" max="135" customWidth="true" width="10.5546875"/>
    <col min="136" max="136" customWidth="true" width="10.33203125"/>
    <col min="137" max="137" customWidth="true" width="10.5546875"/>
    <col min="138" max="139" customWidth="true" width="8.5546875"/>
    <col min="140" max="140" customWidth="true" width="5.0"/>
    <col min="141" max="141" customWidth="true" width="7.0"/>
    <col min="142" max="142" customWidth="true" width="2.6640625"/>
    <col min="143" max="143" customWidth="true" width="8.88671875"/>
    <col min="144" max="144" customWidth="true" width="11.33203125"/>
    <col min="146" max="146" customWidth="true" width="10.5546875"/>
    <col min="147" max="147" customWidth="true" width="10.33203125"/>
    <col min="148" max="148" customWidth="true" width="10.5546875"/>
    <col min="149" max="150" customWidth="true" width="8.5546875"/>
    <col min="151" max="151" customWidth="true" width="5.0"/>
    <col min="152" max="152" customWidth="true" width="7.0"/>
    <col min="153" max="153" customWidth="true" width="6.0"/>
    <col min="154" max="154" customWidth="true" width="8.88671875"/>
    <col min="155" max="155" customWidth="true" width="11.33203125"/>
    <col min="157" max="157" customWidth="true" width="10.5546875"/>
    <col min="158" max="158" customWidth="true" width="10.33203125"/>
    <col min="159" max="159" customWidth="true" width="10.5546875"/>
    <col min="160" max="161" customWidth="true" width="8.5546875"/>
    <col min="162" max="162" customWidth="true" width="5.0"/>
    <col min="163" max="163" customWidth="true" width="7.0"/>
    <col min="164" max="164" customWidth="true" width="5.77734375"/>
    <col min="165" max="165" customWidth="true" width="8.88671875"/>
    <col min="166" max="166" customWidth="true" width="11.33203125"/>
    <col min="168" max="168" customWidth="true" width="10.5546875"/>
    <col min="169" max="169" customWidth="true" width="10.33203125"/>
    <col min="170" max="170" customWidth="true" width="10.5546875"/>
    <col min="171" max="172" customWidth="true" width="8.5546875"/>
    <col min="173" max="173" customWidth="true" width="5.0"/>
    <col min="174" max="174" customWidth="true" width="7.0"/>
    <col min="175" max="175" customWidth="true" width="5.5546875"/>
    <col min="176" max="176" customWidth="true" width="8.88671875"/>
    <col min="177" max="177" customWidth="true" width="11.33203125"/>
    <col min="179" max="179" customWidth="true" width="10.5546875"/>
    <col min="180" max="180" customWidth="true" width="10.33203125"/>
    <col min="181" max="181" customWidth="true" width="10.5546875"/>
    <col min="182" max="183" customWidth="true" width="8.5546875"/>
    <col min="184" max="184" customWidth="true" width="5.0"/>
    <col min="185" max="185" customWidth="true" width="7.0"/>
    <col min="186" max="186" customWidth="true" width="5.6640625"/>
    <col min="187" max="187" customWidth="true" width="8.88671875"/>
    <col min="188" max="188" customWidth="true" width="11.33203125"/>
    <col min="190" max="190" customWidth="true" width="10.5546875"/>
    <col min="191" max="191" customWidth="true" width="10.33203125"/>
    <col min="192" max="192" customWidth="true" width="10.5546875"/>
    <col min="193" max="194" customWidth="true" width="8.5546875"/>
    <col min="195" max="195" customWidth="true" width="5.0"/>
    <col min="196" max="196" customWidth="true" width="7.0"/>
  </cols>
  <sheetData>
    <row r="2" spans="2:196" x14ac:dyDescent="0.3">
      <c r="EF2" s="123"/>
    </row>
    <row r="4" spans="2:196" x14ac:dyDescent="0.3">
      <c r="B4" s="7"/>
      <c r="C4" s="45"/>
      <c r="D4" s="45"/>
      <c r="E4" s="45"/>
      <c r="F4" s="45"/>
      <c r="G4" s="45"/>
      <c r="H4" s="45"/>
      <c r="I4" s="45"/>
      <c r="J4" s="45"/>
      <c r="K4" s="9"/>
      <c r="L4" s="7"/>
      <c r="M4" s="45"/>
      <c r="N4" s="45"/>
      <c r="O4" s="45"/>
      <c r="P4" s="45"/>
      <c r="Q4" s="45"/>
      <c r="R4" s="45"/>
      <c r="S4" s="45"/>
      <c r="T4" s="45"/>
      <c r="U4" s="9"/>
      <c r="V4" s="7"/>
      <c r="W4" s="45"/>
      <c r="X4" s="45"/>
      <c r="Y4" s="45"/>
      <c r="Z4" s="45"/>
      <c r="AA4" s="45"/>
      <c r="AB4" s="45"/>
      <c r="AC4" s="45"/>
      <c r="AD4" s="45"/>
      <c r="AE4" s="9"/>
      <c r="AG4" s="7"/>
      <c r="AH4" s="45"/>
      <c r="AI4" s="45"/>
      <c r="AJ4" s="45"/>
      <c r="AK4" s="45"/>
      <c r="AL4" s="45"/>
      <c r="AM4" s="45"/>
      <c r="AN4" s="45"/>
      <c r="AO4" s="45"/>
      <c r="AP4" s="9"/>
      <c r="AR4" s="7"/>
      <c r="AS4" s="45"/>
      <c r="AT4" s="45"/>
      <c r="AU4" s="45"/>
      <c r="AV4" s="45"/>
      <c r="AW4" s="45"/>
      <c r="AX4" s="45"/>
      <c r="AY4" s="45"/>
      <c r="AZ4" s="45"/>
      <c r="BA4" s="9"/>
      <c r="BC4" s="7"/>
      <c r="BD4" s="45"/>
      <c r="BE4" s="45"/>
      <c r="BF4" s="45"/>
      <c r="BG4" s="45"/>
      <c r="BH4" s="45"/>
      <c r="BI4" s="45"/>
      <c r="BJ4" s="45"/>
      <c r="BK4" s="45"/>
      <c r="BL4" s="9"/>
      <c r="BN4" s="7"/>
      <c r="BO4" s="45"/>
      <c r="BP4" s="45"/>
      <c r="BQ4" s="45"/>
      <c r="BR4" s="45"/>
      <c r="BS4" s="45"/>
      <c r="BT4" s="45"/>
      <c r="BU4" s="45"/>
      <c r="BV4" s="45"/>
      <c r="BW4" s="9"/>
      <c r="BY4" s="7"/>
      <c r="BZ4" s="45"/>
      <c r="CA4" s="45"/>
      <c r="CB4" s="45"/>
      <c r="CC4" s="45"/>
      <c r="CD4" s="45"/>
      <c r="CE4" s="45"/>
      <c r="CF4" s="45"/>
      <c r="CG4" s="45"/>
      <c r="CH4" s="9"/>
      <c r="CJ4" s="7"/>
      <c r="CK4" s="45"/>
      <c r="CL4" s="45"/>
      <c r="CM4" s="45"/>
      <c r="CN4" s="45"/>
      <c r="CO4" s="45"/>
      <c r="CP4" s="45"/>
      <c r="CQ4" s="45"/>
      <c r="CR4" s="45"/>
      <c r="CS4" s="9"/>
      <c r="CU4" s="7"/>
      <c r="CV4" s="45"/>
      <c r="CW4" s="45"/>
      <c r="CX4" s="45"/>
      <c r="CY4" s="45"/>
      <c r="CZ4" s="45"/>
      <c r="DA4" s="45"/>
      <c r="DB4" s="45"/>
      <c r="DC4" s="45"/>
      <c r="DD4" s="9"/>
      <c r="DF4" s="7"/>
      <c r="DG4" s="45"/>
      <c r="DH4" s="45"/>
      <c r="DI4" s="45"/>
      <c r="DJ4" s="45"/>
      <c r="DK4" s="45"/>
      <c r="DL4" s="45"/>
      <c r="DM4" s="45"/>
      <c r="DN4" s="45"/>
      <c r="DO4" s="9"/>
      <c r="DQ4" s="7"/>
      <c r="DR4" s="45"/>
      <c r="DS4" s="45"/>
      <c r="DT4" s="45"/>
      <c r="DU4" s="45"/>
      <c r="DV4" s="45"/>
      <c r="DW4" s="45"/>
      <c r="DX4" s="45"/>
      <c r="DY4" s="45"/>
      <c r="DZ4" s="9"/>
      <c r="EB4" s="7"/>
      <c r="EC4" s="45"/>
      <c r="ED4" s="45"/>
      <c r="EE4" s="45"/>
      <c r="EF4" s="45"/>
      <c r="EG4" s="45"/>
      <c r="EH4" s="45"/>
      <c r="EI4" s="45"/>
      <c r="EJ4" s="45"/>
      <c r="EK4" s="9"/>
      <c r="EM4" s="7"/>
      <c r="EN4" s="45"/>
      <c r="EO4" s="45"/>
      <c r="EP4" s="45"/>
      <c r="EQ4" s="45"/>
      <c r="ER4" s="45"/>
      <c r="ES4" s="45"/>
      <c r="ET4" s="45"/>
      <c r="EU4" s="45"/>
      <c r="EV4" s="9"/>
      <c r="EX4" s="7"/>
      <c r="EY4" s="45"/>
      <c r="EZ4" s="45"/>
      <c r="FA4" s="45"/>
      <c r="FB4" s="45"/>
      <c r="FC4" s="45"/>
      <c r="FD4" s="45"/>
      <c r="FE4" s="45"/>
      <c r="FF4" s="45"/>
      <c r="FG4" s="9"/>
      <c r="FI4" s="7"/>
      <c r="FJ4" s="45"/>
      <c r="FK4" s="45"/>
      <c r="FL4" s="45"/>
      <c r="FM4" s="45"/>
      <c r="FN4" s="45"/>
      <c r="FO4" s="45"/>
      <c r="FP4" s="45"/>
      <c r="FQ4" s="45"/>
      <c r="FR4" s="9"/>
      <c r="FT4" s="7"/>
      <c r="FU4" s="45"/>
      <c r="FV4" s="45"/>
      <c r="FW4" s="45"/>
      <c r="FX4" s="45"/>
      <c r="FY4" s="45"/>
      <c r="FZ4" s="45"/>
      <c r="GA4" s="45"/>
      <c r="GB4" s="45"/>
      <c r="GC4" s="9"/>
      <c r="GE4" s="7"/>
      <c r="GF4" s="45"/>
      <c r="GG4" s="45"/>
      <c r="GH4" s="45"/>
      <c r="GI4" s="45"/>
      <c r="GJ4" s="45"/>
      <c r="GK4" s="45"/>
      <c r="GL4" s="45"/>
      <c r="GM4" s="45"/>
      <c r="GN4" s="9"/>
    </row>
    <row r="5" spans="2:196" x14ac:dyDescent="0.3">
      <c r="B5" s="229" t="s">
        <v>0</v>
      </c>
      <c r="C5" s="230"/>
      <c r="D5" s="230"/>
      <c r="E5" s="230"/>
      <c r="F5" s="230"/>
      <c r="G5" s="230"/>
      <c r="H5" s="230"/>
      <c r="I5" s="230"/>
      <c r="J5" s="230"/>
      <c r="K5" s="231"/>
      <c r="L5" s="229" t="s">
        <v>0</v>
      </c>
      <c r="M5" s="230"/>
      <c r="N5" s="230"/>
      <c r="O5" s="230"/>
      <c r="P5" s="230"/>
      <c r="Q5" s="230"/>
      <c r="R5" s="230"/>
      <c r="S5" s="230"/>
      <c r="T5" s="230"/>
      <c r="U5" s="231"/>
      <c r="V5" s="229" t="s">
        <v>0</v>
      </c>
      <c r="W5" s="230"/>
      <c r="X5" s="230"/>
      <c r="Y5" s="230"/>
      <c r="Z5" s="230"/>
      <c r="AA5" s="230"/>
      <c r="AB5" s="230"/>
      <c r="AC5" s="230"/>
      <c r="AD5" s="230"/>
      <c r="AE5" s="231"/>
      <c r="AG5" s="229" t="s">
        <v>0</v>
      </c>
      <c r="AH5" s="230"/>
      <c r="AI5" s="230"/>
      <c r="AJ5" s="230"/>
      <c r="AK5" s="230"/>
      <c r="AL5" s="230"/>
      <c r="AM5" s="230"/>
      <c r="AN5" s="230"/>
      <c r="AO5" s="230"/>
      <c r="AP5" s="231"/>
      <c r="AR5" s="229" t="s">
        <v>0</v>
      </c>
      <c r="AS5" s="230"/>
      <c r="AT5" s="230"/>
      <c r="AU5" s="230"/>
      <c r="AV5" s="230"/>
      <c r="AW5" s="230"/>
      <c r="AX5" s="230"/>
      <c r="AY5" s="230"/>
      <c r="AZ5" s="230"/>
      <c r="BA5" s="231"/>
      <c r="BC5" s="229" t="s">
        <v>0</v>
      </c>
      <c r="BD5" s="230"/>
      <c r="BE5" s="230"/>
      <c r="BF5" s="230"/>
      <c r="BG5" s="230"/>
      <c r="BH5" s="230"/>
      <c r="BI5" s="230"/>
      <c r="BJ5" s="230"/>
      <c r="BK5" s="230"/>
      <c r="BL5" s="231"/>
      <c r="BN5" s="229" t="s">
        <v>0</v>
      </c>
      <c r="BO5" s="230"/>
      <c r="BP5" s="230"/>
      <c r="BQ5" s="230"/>
      <c r="BR5" s="230"/>
      <c r="BS5" s="230"/>
      <c r="BT5" s="230"/>
      <c r="BU5" s="230"/>
      <c r="BV5" s="230"/>
      <c r="BW5" s="231"/>
      <c r="BY5" s="229" t="s">
        <v>0</v>
      </c>
      <c r="BZ5" s="230"/>
      <c r="CA5" s="230"/>
      <c r="CB5" s="230"/>
      <c r="CC5" s="230"/>
      <c r="CD5" s="230"/>
      <c r="CE5" s="230"/>
      <c r="CF5" s="230"/>
      <c r="CG5" s="230"/>
      <c r="CH5" s="231"/>
      <c r="CJ5" s="229" t="s">
        <v>0</v>
      </c>
      <c r="CK5" s="230"/>
      <c r="CL5" s="230"/>
      <c r="CM5" s="230"/>
      <c r="CN5" s="230"/>
      <c r="CO5" s="230"/>
      <c r="CP5" s="230"/>
      <c r="CQ5" s="230"/>
      <c r="CR5" s="230"/>
      <c r="CS5" s="231"/>
      <c r="CU5" s="229" t="s">
        <v>0</v>
      </c>
      <c r="CV5" s="230"/>
      <c r="CW5" s="230"/>
      <c r="CX5" s="230"/>
      <c r="CY5" s="230"/>
      <c r="CZ5" s="230"/>
      <c r="DA5" s="230"/>
      <c r="DB5" s="230"/>
      <c r="DC5" s="230"/>
      <c r="DD5" s="231"/>
      <c r="DF5" s="229" t="s">
        <v>0</v>
      </c>
      <c r="DG5" s="230"/>
      <c r="DH5" s="230"/>
      <c r="DI5" s="230"/>
      <c r="DJ5" s="230"/>
      <c r="DK5" s="230"/>
      <c r="DL5" s="230"/>
      <c r="DM5" s="230"/>
      <c r="DN5" s="230"/>
      <c r="DO5" s="231"/>
      <c r="DQ5" s="229" t="s">
        <v>0</v>
      </c>
      <c r="DR5" s="230"/>
      <c r="DS5" s="230"/>
      <c r="DT5" s="230"/>
      <c r="DU5" s="230"/>
      <c r="DV5" s="230"/>
      <c r="DW5" s="230"/>
      <c r="DX5" s="230"/>
      <c r="DY5" s="230"/>
      <c r="DZ5" s="231"/>
      <c r="EB5" s="229" t="s">
        <v>0</v>
      </c>
      <c r="EC5" s="230"/>
      <c r="ED5" s="230"/>
      <c r="EE5" s="230"/>
      <c r="EF5" s="230"/>
      <c r="EG5" s="230"/>
      <c r="EH5" s="230"/>
      <c r="EI5" s="230"/>
      <c r="EJ5" s="230"/>
      <c r="EK5" s="231"/>
      <c r="EM5" s="229" t="s">
        <v>0</v>
      </c>
      <c r="EN5" s="230"/>
      <c r="EO5" s="230"/>
      <c r="EP5" s="230"/>
      <c r="EQ5" s="230"/>
      <c r="ER5" s="230"/>
      <c r="ES5" s="230"/>
      <c r="ET5" s="230"/>
      <c r="EU5" s="230"/>
      <c r="EV5" s="231"/>
      <c r="EX5" s="229" t="s">
        <v>0</v>
      </c>
      <c r="EY5" s="230"/>
      <c r="EZ5" s="230"/>
      <c r="FA5" s="230"/>
      <c r="FB5" s="230"/>
      <c r="FC5" s="230"/>
      <c r="FD5" s="230"/>
      <c r="FE5" s="230"/>
      <c r="FF5" s="230"/>
      <c r="FG5" s="231"/>
      <c r="FI5" s="229" t="s">
        <v>0</v>
      </c>
      <c r="FJ5" s="230"/>
      <c r="FK5" s="230"/>
      <c r="FL5" s="230"/>
      <c r="FM5" s="230"/>
      <c r="FN5" s="230"/>
      <c r="FO5" s="230"/>
      <c r="FP5" s="230"/>
      <c r="FQ5" s="230"/>
      <c r="FR5" s="231"/>
      <c r="FT5" s="229" t="s">
        <v>0</v>
      </c>
      <c r="FU5" s="230"/>
      <c r="FV5" s="230"/>
      <c r="FW5" s="230"/>
      <c r="FX5" s="230"/>
      <c r="FY5" s="230"/>
      <c r="FZ5" s="230"/>
      <c r="GA5" s="230"/>
      <c r="GB5" s="230"/>
      <c r="GC5" s="231"/>
      <c r="GE5" s="229" t="s">
        <v>0</v>
      </c>
      <c r="GF5" s="230"/>
      <c r="GG5" s="230"/>
      <c r="GH5" s="230"/>
      <c r="GI5" s="230"/>
      <c r="GJ5" s="230"/>
      <c r="GK5" s="230"/>
      <c r="GL5" s="230"/>
      <c r="GM5" s="230"/>
      <c r="GN5" s="231"/>
    </row>
    <row r="6" spans="2:196" x14ac:dyDescent="0.3">
      <c r="B6" s="48"/>
      <c r="C6" s="55" t="s">
        <v>125</v>
      </c>
      <c r="D6" s="55"/>
      <c r="E6" s="55"/>
      <c r="F6" s="55"/>
      <c r="G6" s="55"/>
      <c r="H6" s="55"/>
      <c r="I6" s="55"/>
      <c r="J6" s="55"/>
      <c r="K6" s="56"/>
      <c r="L6" s="48"/>
      <c r="M6" s="55" t="s">
        <v>125</v>
      </c>
      <c r="N6" s="55"/>
      <c r="O6" s="55"/>
      <c r="P6" s="55"/>
      <c r="Q6" s="55"/>
      <c r="R6" s="55"/>
      <c r="S6" s="55"/>
      <c r="T6" s="55"/>
      <c r="U6" s="56"/>
      <c r="V6" s="48"/>
      <c r="W6" s="55" t="s">
        <v>125</v>
      </c>
      <c r="X6" s="55"/>
      <c r="Y6" s="55"/>
      <c r="Z6" s="55"/>
      <c r="AA6" s="55"/>
      <c r="AB6" s="55"/>
      <c r="AC6" s="55"/>
      <c r="AD6" s="55"/>
      <c r="AE6" s="56"/>
      <c r="AG6" s="112" t="s">
        <v>147</v>
      </c>
      <c r="AH6" s="113"/>
      <c r="AI6" s="113"/>
      <c r="AJ6" s="113"/>
      <c r="AK6" s="113"/>
      <c r="AL6" s="113"/>
      <c r="AM6" s="113"/>
      <c r="AN6" s="113"/>
      <c r="AO6" s="113"/>
      <c r="AP6" s="114"/>
      <c r="AR6" s="112"/>
      <c r="AS6" s="113"/>
      <c r="AT6" s="113"/>
      <c r="AU6" s="113"/>
      <c r="AV6" s="113"/>
      <c r="AW6" s="113"/>
      <c r="AX6" s="113"/>
      <c r="AY6" s="113"/>
      <c r="AZ6" s="113"/>
      <c r="BA6" s="114" t="s">
        <v>147</v>
      </c>
      <c r="BC6" s="112"/>
      <c r="BD6" s="113"/>
      <c r="BE6" s="113"/>
      <c r="BF6" s="113"/>
      <c r="BG6" s="113"/>
      <c r="BH6" s="113"/>
      <c r="BI6" s="113"/>
      <c r="BJ6" s="113"/>
      <c r="BK6" s="113"/>
      <c r="BL6" s="114"/>
      <c r="BN6" s="112"/>
      <c r="BO6" s="113"/>
      <c r="BP6" s="113"/>
      <c r="BQ6" s="113"/>
      <c r="BR6" s="113"/>
      <c r="BS6" s="113"/>
      <c r="BT6" s="113"/>
      <c r="BU6" s="113"/>
      <c r="BV6" s="113"/>
      <c r="BW6" s="114"/>
      <c r="BY6" s="112"/>
      <c r="BZ6" s="113"/>
      <c r="CA6" s="113"/>
      <c r="CB6" s="113"/>
      <c r="CC6" s="113"/>
      <c r="CD6" s="113"/>
      <c r="CE6" s="113"/>
      <c r="CF6" s="113"/>
      <c r="CG6" s="113"/>
      <c r="CH6" s="114"/>
      <c r="CJ6" s="112"/>
      <c r="CK6" s="113"/>
      <c r="CL6" s="113"/>
      <c r="CM6" s="113"/>
      <c r="CN6" s="113"/>
      <c r="CO6" s="113"/>
      <c r="CP6" s="113"/>
      <c r="CQ6" s="113"/>
      <c r="CR6" s="113"/>
      <c r="CS6" s="114"/>
      <c r="CU6" s="112"/>
      <c r="CV6" s="113"/>
      <c r="CW6" s="113"/>
      <c r="CX6" s="113"/>
      <c r="CY6" s="113"/>
      <c r="CZ6" s="113"/>
      <c r="DA6" s="113"/>
      <c r="DB6" s="113"/>
      <c r="DC6" s="113"/>
      <c r="DD6" s="114"/>
      <c r="DF6" s="112"/>
      <c r="DG6" s="113"/>
      <c r="DH6" s="113"/>
      <c r="DI6" s="113"/>
      <c r="DJ6" s="113"/>
      <c r="DK6" s="113"/>
      <c r="DL6" s="113"/>
      <c r="DM6" s="113"/>
      <c r="DN6" s="113"/>
      <c r="DO6" s="114"/>
      <c r="DQ6" s="112"/>
      <c r="DR6" s="113"/>
      <c r="DS6" s="113"/>
      <c r="DT6" s="113"/>
      <c r="DU6" s="113"/>
      <c r="DV6" s="113"/>
      <c r="DW6" s="113"/>
      <c r="DX6" s="113"/>
      <c r="DY6" s="113"/>
      <c r="DZ6" s="114"/>
      <c r="EB6" s="112"/>
      <c r="EC6" s="113"/>
      <c r="ED6" s="113"/>
      <c r="EE6" s="113"/>
      <c r="EF6" s="113"/>
      <c r="EG6" s="113"/>
      <c r="EH6" s="113"/>
      <c r="EI6" s="113"/>
      <c r="EJ6" s="113"/>
      <c r="EK6" s="114"/>
      <c r="EM6" s="112"/>
      <c r="EN6" s="113"/>
      <c r="EO6" s="113"/>
      <c r="EP6" s="113"/>
      <c r="EQ6" s="113"/>
      <c r="ER6" s="113"/>
      <c r="ES6" s="113"/>
      <c r="ET6" s="113"/>
      <c r="EU6" s="113"/>
      <c r="EV6" s="114"/>
      <c r="EX6" s="112"/>
      <c r="EY6" s="113"/>
      <c r="EZ6" s="113"/>
      <c r="FA6" s="113"/>
      <c r="FB6" s="113"/>
      <c r="FC6" s="113"/>
      <c r="FD6" s="113"/>
      <c r="FE6" s="113"/>
      <c r="FF6" s="113"/>
      <c r="FG6" s="114"/>
      <c r="FI6" s="112"/>
      <c r="FJ6" s="113"/>
      <c r="FK6" s="113"/>
      <c r="FL6" s="113"/>
      <c r="FM6" s="113"/>
      <c r="FN6" s="113"/>
      <c r="FO6" s="113"/>
      <c r="FP6" s="113"/>
      <c r="FQ6" s="113"/>
      <c r="FR6" s="114"/>
      <c r="FT6" s="112"/>
      <c r="FU6" s="113"/>
      <c r="FV6" s="113"/>
      <c r="FW6" s="113"/>
      <c r="FX6" s="113"/>
      <c r="FY6" s="113"/>
      <c r="FZ6" s="113"/>
      <c r="GA6" s="113"/>
      <c r="GB6" s="113"/>
      <c r="GC6" s="114"/>
      <c r="GE6" s="112"/>
      <c r="GF6" s="113"/>
      <c r="GG6" s="113"/>
      <c r="GH6" s="113"/>
      <c r="GI6" s="113"/>
      <c r="GJ6" s="113"/>
      <c r="GK6" s="113"/>
      <c r="GL6" s="113"/>
      <c r="GM6" s="113"/>
      <c r="GN6" s="114"/>
    </row>
    <row r="7" spans="2:196" x14ac:dyDescent="0.3">
      <c r="B7" s="46" t="s">
        <v>4</v>
      </c>
      <c r="C7" s="55"/>
      <c r="D7" s="232">
        <f>Sheet1!F18</f>
        <v>0</v>
      </c>
      <c r="E7" s="232"/>
      <c r="F7" s="232"/>
      <c r="G7" s="55"/>
      <c r="H7" s="55"/>
      <c r="I7" s="55"/>
      <c r="J7" s="55"/>
      <c r="K7" s="56"/>
      <c r="L7" s="46" t="s">
        <v>4</v>
      </c>
      <c r="M7" s="55"/>
      <c r="N7" s="232">
        <f>D7</f>
        <v>0</v>
      </c>
      <c r="O7" s="232"/>
      <c r="P7" s="232"/>
      <c r="Q7" s="55"/>
      <c r="R7" s="55"/>
      <c r="S7" s="55"/>
      <c r="T7" s="55"/>
      <c r="U7" s="56"/>
      <c r="V7" s="46" t="s">
        <v>4</v>
      </c>
      <c r="W7" s="55"/>
      <c r="X7" s="232">
        <f>N7</f>
        <v>0</v>
      </c>
      <c r="Y7" s="232"/>
      <c r="Z7" s="232"/>
      <c r="AA7" s="55"/>
      <c r="AB7" s="55"/>
      <c r="AC7" s="55"/>
      <c r="AD7" s="55"/>
      <c r="AE7" s="56"/>
      <c r="AG7" s="46" t="s">
        <v>4</v>
      </c>
      <c r="AH7" s="113"/>
      <c r="AI7" s="232">
        <f>Sheet1!F18</f>
        <v>0</v>
      </c>
      <c r="AJ7" s="232"/>
      <c r="AK7" s="232"/>
      <c r="AL7" s="113"/>
      <c r="AM7" s="113"/>
      <c r="AN7" s="113"/>
      <c r="AO7" s="113"/>
      <c r="AP7" s="114"/>
      <c r="AR7" s="46" t="s">
        <v>4</v>
      </c>
      <c r="AS7" s="113"/>
      <c r="AT7" s="232">
        <f>Sheet1!F18</f>
        <v>0</v>
      </c>
      <c r="AU7" s="232"/>
      <c r="AV7" s="232"/>
      <c r="AW7" s="113"/>
      <c r="AX7" s="113"/>
      <c r="AY7" s="113"/>
      <c r="AZ7" s="113"/>
      <c r="BA7" s="114"/>
      <c r="BC7" s="46" t="s">
        <v>4</v>
      </c>
      <c r="BD7" s="113"/>
      <c r="BE7" s="232">
        <f>Sheet1!F18</f>
        <v>0</v>
      </c>
      <c r="BF7" s="232"/>
      <c r="BG7" s="232"/>
      <c r="BH7" s="113"/>
      <c r="BI7" s="113"/>
      <c r="BJ7" s="113"/>
      <c r="BK7" s="113"/>
      <c r="BL7" s="114"/>
      <c r="BN7" s="46" t="s">
        <v>4</v>
      </c>
      <c r="BO7" s="113"/>
      <c r="BP7" s="232">
        <f>Sheet1!F18</f>
        <v>0</v>
      </c>
      <c r="BQ7" s="232"/>
      <c r="BR7" s="232"/>
      <c r="BS7" s="113"/>
      <c r="BT7" s="113"/>
      <c r="BU7" s="113"/>
      <c r="BV7" s="113"/>
      <c r="BW7" s="114"/>
      <c r="BY7" s="46" t="s">
        <v>4</v>
      </c>
      <c r="BZ7" s="113"/>
      <c r="CA7" s="232">
        <f>Sheet1!F18</f>
        <v>0</v>
      </c>
      <c r="CB7" s="232"/>
      <c r="CC7" s="232"/>
      <c r="CD7" s="113"/>
      <c r="CE7" s="113"/>
      <c r="CF7" s="113"/>
      <c r="CG7" s="113"/>
      <c r="CH7" s="114"/>
      <c r="CJ7" s="46" t="s">
        <v>4</v>
      </c>
      <c r="CK7" s="113"/>
      <c r="CL7" s="232">
        <f>Sheet1!F18</f>
        <v>0</v>
      </c>
      <c r="CM7" s="232"/>
      <c r="CN7" s="232"/>
      <c r="CO7" s="113"/>
      <c r="CP7" s="113"/>
      <c r="CQ7" s="113"/>
      <c r="CR7" s="113"/>
      <c r="CS7" s="114"/>
      <c r="CU7" s="46" t="s">
        <v>4</v>
      </c>
      <c r="CV7" s="113"/>
      <c r="CW7" s="232">
        <f>Sheet1!F18</f>
        <v>0</v>
      </c>
      <c r="CX7" s="232"/>
      <c r="CY7" s="232"/>
      <c r="CZ7" s="113"/>
      <c r="DA7" s="113"/>
      <c r="DB7" s="113"/>
      <c r="DC7" s="113"/>
      <c r="DD7" s="114"/>
      <c r="DF7" s="46" t="s">
        <v>4</v>
      </c>
      <c r="DG7" s="113"/>
      <c r="DH7" s="232">
        <f>Sheet1!F18</f>
        <v>0</v>
      </c>
      <c r="DI7" s="232"/>
      <c r="DJ7" s="232"/>
      <c r="DK7" s="113"/>
      <c r="DL7" s="113"/>
      <c r="DM7" s="113"/>
      <c r="DN7" s="113"/>
      <c r="DO7" s="114"/>
      <c r="DQ7" s="46" t="s">
        <v>4</v>
      </c>
      <c r="DR7" s="113"/>
      <c r="DS7" s="232">
        <f>Sheet1!F18</f>
        <v>0</v>
      </c>
      <c r="DT7" s="232"/>
      <c r="DU7" s="232"/>
      <c r="DV7" s="113"/>
      <c r="DW7" s="113"/>
      <c r="DX7" s="113"/>
      <c r="DY7" s="113"/>
      <c r="DZ7" s="114"/>
      <c r="EB7" s="46" t="s">
        <v>4</v>
      </c>
      <c r="EC7" s="113"/>
      <c r="ED7" s="232">
        <f>Sheet1!F18</f>
        <v>0</v>
      </c>
      <c r="EE7" s="232"/>
      <c r="EF7" s="232"/>
      <c r="EG7" s="113"/>
      <c r="EH7" s="113"/>
      <c r="EI7" s="113"/>
      <c r="EJ7" s="113"/>
      <c r="EK7" s="114"/>
      <c r="EM7" s="46" t="s">
        <v>4</v>
      </c>
      <c r="EN7" s="113"/>
      <c r="EO7" s="232">
        <f>Sheet1!F18</f>
        <v>0</v>
      </c>
      <c r="EP7" s="232"/>
      <c r="EQ7" s="232"/>
      <c r="ER7" s="113"/>
      <c r="ES7" s="113"/>
      <c r="ET7" s="113"/>
      <c r="EU7" s="113"/>
      <c r="EV7" s="114"/>
      <c r="EX7" s="46" t="s">
        <v>4</v>
      </c>
      <c r="EY7" s="113"/>
      <c r="EZ7" s="232">
        <f>Sheet1!F18</f>
        <v>0</v>
      </c>
      <c r="FA7" s="232"/>
      <c r="FB7" s="232"/>
      <c r="FC7" s="113"/>
      <c r="FD7" s="113"/>
      <c r="FE7" s="113"/>
      <c r="FF7" s="113"/>
      <c r="FG7" s="114"/>
      <c r="FI7" s="46" t="s">
        <v>4</v>
      </c>
      <c r="FJ7" s="113"/>
      <c r="FK7" s="232">
        <f>Sheet1!F18</f>
        <v>0</v>
      </c>
      <c r="FL7" s="232"/>
      <c r="FM7" s="232"/>
      <c r="FN7" s="113"/>
      <c r="FO7" s="113"/>
      <c r="FP7" s="113"/>
      <c r="FQ7" s="113"/>
      <c r="FR7" s="114"/>
      <c r="FT7" s="46" t="s">
        <v>4</v>
      </c>
      <c r="FU7" s="113"/>
      <c r="FV7" s="232">
        <f>Sheet1!F18</f>
        <v>0</v>
      </c>
      <c r="FW7" s="232"/>
      <c r="FX7" s="232"/>
      <c r="FY7" s="113"/>
      <c r="FZ7" s="113"/>
      <c r="GA7" s="113"/>
      <c r="GB7" s="113"/>
      <c r="GC7" s="114"/>
      <c r="GE7" s="46" t="s">
        <v>4</v>
      </c>
      <c r="GF7" s="113"/>
      <c r="GG7" s="232">
        <f>Sheet1!F18</f>
        <v>0</v>
      </c>
      <c r="GH7" s="232"/>
      <c r="GI7" s="232"/>
      <c r="GJ7" s="113"/>
      <c r="GK7" s="113"/>
      <c r="GL7" s="113"/>
      <c r="GM7" s="113"/>
      <c r="GN7" s="114"/>
    </row>
    <row r="8" spans="2:196" x14ac:dyDescent="0.3">
      <c r="B8" s="12"/>
      <c r="G8" t="s" s="0">
        <v>125</v>
      </c>
      <c r="H8" t="s" s="0">
        <v>55</v>
      </c>
      <c r="K8" s="13"/>
      <c r="L8" s="12"/>
      <c r="Q8" t="s" s="0">
        <v>56</v>
      </c>
      <c r="R8" t="s" s="0">
        <v>100</v>
      </c>
      <c r="U8" s="13"/>
      <c r="V8" s="12"/>
      <c r="AA8" t="s" s="0">
        <v>56</v>
      </c>
      <c r="AB8" t="s" s="0">
        <v>57</v>
      </c>
      <c r="AE8" s="13"/>
      <c r="AG8" s="12"/>
      <c r="AL8" t="s" s="0">
        <v>56</v>
      </c>
      <c r="AM8" t="s" s="0">
        <v>55</v>
      </c>
      <c r="AP8" s="13"/>
      <c r="AR8" s="12"/>
      <c r="AW8" t="s" s="0">
        <v>56</v>
      </c>
      <c r="AX8" t="s" s="0">
        <v>145</v>
      </c>
      <c r="BA8" s="13"/>
      <c r="BC8" s="12"/>
      <c r="BH8" t="s" s="0">
        <v>56</v>
      </c>
      <c r="BI8" t="s" s="0">
        <v>146</v>
      </c>
      <c r="BL8" s="13"/>
      <c r="BN8" s="12"/>
      <c r="BS8" t="s" s="0">
        <v>147</v>
      </c>
      <c r="BT8" t="s" s="0">
        <v>55</v>
      </c>
      <c r="BW8" s="13"/>
      <c r="BY8" s="12"/>
      <c r="CD8" t="s" s="0">
        <v>147</v>
      </c>
      <c r="CE8" t="s" s="0">
        <v>145</v>
      </c>
      <c r="CH8" s="13"/>
      <c r="CJ8" s="12"/>
      <c r="CO8" t="s" s="0">
        <v>147</v>
      </c>
      <c r="CP8" t="s" s="0">
        <v>146</v>
      </c>
      <c r="CS8" s="13"/>
      <c r="CU8" s="12"/>
      <c r="CZ8" t="s" s="0">
        <v>54</v>
      </c>
      <c r="DA8" t="s" s="0">
        <v>55</v>
      </c>
      <c r="DD8" s="13"/>
      <c r="DF8" s="12"/>
      <c r="DK8" t="s" s="0">
        <v>54</v>
      </c>
      <c r="DL8" t="s" s="0">
        <v>145</v>
      </c>
      <c r="DO8" s="13"/>
      <c r="DQ8" s="12"/>
      <c r="DV8" t="s" s="0">
        <v>54</v>
      </c>
      <c r="DW8" t="s" s="0">
        <v>146</v>
      </c>
      <c r="DZ8" s="13"/>
      <c r="EB8" s="12"/>
      <c r="EG8" t="s" s="0">
        <v>150</v>
      </c>
      <c r="EH8" t="s" s="0">
        <v>55</v>
      </c>
      <c r="EK8" s="13"/>
      <c r="EM8" s="12"/>
      <c r="ER8" t="s" s="0">
        <v>150</v>
      </c>
      <c r="ES8" t="s" s="0">
        <v>145</v>
      </c>
      <c r="EV8" s="13"/>
      <c r="EX8" s="12"/>
      <c r="FC8" t="s" s="0">
        <v>150</v>
      </c>
      <c r="FD8" t="s" s="0">
        <v>146</v>
      </c>
      <c r="FG8" s="13"/>
      <c r="FI8" s="12"/>
      <c r="FN8" t="s" s="0">
        <v>152</v>
      </c>
      <c r="FO8" t="s" s="0">
        <v>153</v>
      </c>
      <c r="FR8" s="13"/>
      <c r="FT8" s="12"/>
      <c r="FY8" t="s" s="0">
        <v>152</v>
      </c>
      <c r="FZ8" t="s" s="0">
        <v>145</v>
      </c>
      <c r="GC8" s="13"/>
      <c r="GE8" s="12"/>
      <c r="GJ8" t="s" s="0">
        <v>152</v>
      </c>
      <c r="GK8" t="s" s="0">
        <v>146</v>
      </c>
      <c r="GN8" s="13"/>
    </row>
    <row r="9" spans="2:196" x14ac:dyDescent="0.3">
      <c r="B9" s="12" t="s">
        <v>1</v>
      </c>
      <c r="D9" t="str" s="0">
        <f>Sheet1!J14</f>
        <v>ROCKWELL SUPERFICIAL HARDNESS TESTER</v>
      </c>
      <c r="K9" s="13"/>
      <c r="L9" s="12" t="s">
        <v>1</v>
      </c>
      <c r="N9" t="str" s="0">
        <f>D9</f>
        <v>ROCKWELL SUPERFICIAL HARDNESS TESTER</v>
      </c>
      <c r="U9" s="13"/>
      <c r="V9" s="12" t="s">
        <v>1</v>
      </c>
      <c r="X9" t="str" s="0">
        <f>N9</f>
        <v>ROCKWELL SUPERFICIAL HARDNESS TESTER</v>
      </c>
      <c r="AE9" s="13"/>
      <c r="AG9" s="12" t="s">
        <v>1</v>
      </c>
      <c r="AI9" t="str" s="0">
        <f>Sheet1!J14</f>
        <v>ROCKWELL SUPERFICIAL HARDNESS TESTER</v>
      </c>
      <c r="AP9" s="13"/>
      <c r="AR9" s="12" t="s">
        <v>1</v>
      </c>
      <c r="AT9" t="str" s="0">
        <f>Sheet1!J14</f>
        <v>ROCKWELL SUPERFICIAL HARDNESS TESTER</v>
      </c>
      <c r="BA9" s="13"/>
      <c r="BC9" s="12" t="s">
        <v>1</v>
      </c>
      <c r="BE9" t="str" s="0">
        <f>Sheet1!J14</f>
        <v>ROCKWELL SUPERFICIAL HARDNESS TESTER</v>
      </c>
      <c r="BL9" s="13"/>
      <c r="BN9" s="12" t="s">
        <v>1</v>
      </c>
      <c r="BP9" t="str" s="0">
        <f>Sheet1!J14</f>
        <v>ROCKWELL SUPERFICIAL HARDNESS TESTER</v>
      </c>
      <c r="BW9" s="13"/>
      <c r="BY9" s="12" t="s">
        <v>1</v>
      </c>
      <c r="CA9" t="str" s="0">
        <f>Sheet1!J14</f>
        <v>ROCKWELL SUPERFICIAL HARDNESS TESTER</v>
      </c>
      <c r="CH9" s="13"/>
      <c r="CJ9" s="12" t="s">
        <v>1</v>
      </c>
      <c r="CL9" t="str" s="0">
        <f>Sheet1!J14</f>
        <v>ROCKWELL SUPERFICIAL HARDNESS TESTER</v>
      </c>
      <c r="CS9" s="13"/>
      <c r="CU9" s="12" t="s">
        <v>1</v>
      </c>
      <c r="CW9" t="str" s="0">
        <f>Sheet1!J14</f>
        <v>ROCKWELL SUPERFICIAL HARDNESS TESTER</v>
      </c>
      <c r="DD9" s="13"/>
      <c r="DF9" s="12" t="s">
        <v>1</v>
      </c>
      <c r="DH9" t="str" s="0">
        <f>Sheet1!J14</f>
        <v>ROCKWELL SUPERFICIAL HARDNESS TESTER</v>
      </c>
      <c r="DO9" s="13"/>
      <c r="DQ9" s="12" t="s">
        <v>1</v>
      </c>
      <c r="DS9" t="str" s="0">
        <f>Sheet1!J14</f>
        <v>ROCKWELL SUPERFICIAL HARDNESS TESTER</v>
      </c>
      <c r="DZ9" s="13"/>
      <c r="EB9" s="12" t="s">
        <v>1</v>
      </c>
      <c r="ED9" t="str" s="0">
        <f>Sheet1!J14</f>
        <v>ROCKWELL SUPERFICIAL HARDNESS TESTER</v>
      </c>
      <c r="EK9" s="13"/>
      <c r="EM9" s="12" t="s">
        <v>1</v>
      </c>
      <c r="EO9" t="str" s="0">
        <f>Sheet1!J14</f>
        <v>ROCKWELL SUPERFICIAL HARDNESS TESTER</v>
      </c>
      <c r="EV9" s="13"/>
      <c r="EX9" s="12" t="s">
        <v>1</v>
      </c>
      <c r="EZ9" t="str" s="0">
        <f>Sheet1!J14</f>
        <v>ROCKWELL SUPERFICIAL HARDNESS TESTER</v>
      </c>
      <c r="FG9" s="13"/>
      <c r="FI9" s="12" t="s">
        <v>1</v>
      </c>
      <c r="FK9" t="str" s="0">
        <f>Sheet1!J14</f>
        <v>ROCKWELL SUPERFICIAL HARDNESS TESTER</v>
      </c>
      <c r="FR9" s="13"/>
      <c r="FT9" s="12" t="s">
        <v>1</v>
      </c>
      <c r="FV9" t="str" s="0">
        <f>Sheet1!J14</f>
        <v>ROCKWELL SUPERFICIAL HARDNESS TESTER</v>
      </c>
      <c r="GC9" s="13"/>
      <c r="GE9" s="12" t="s">
        <v>1</v>
      </c>
      <c r="GG9" t="str" s="0">
        <f>Sheet1!J14</f>
        <v>ROCKWELL SUPERFICIAL HARDNESS TESTER</v>
      </c>
      <c r="GN9" s="13"/>
    </row>
    <row r="10" spans="2:196" x14ac:dyDescent="0.3">
      <c r="B10" s="12"/>
      <c r="D10" s="2" t="s">
        <v>2</v>
      </c>
      <c r="E10" s="5">
        <f>Sheet1!I22</f>
        <v>0</v>
      </c>
      <c r="F10" s="2" t="s">
        <v>6</v>
      </c>
      <c r="G10" s="5">
        <f>Sheet1!I23</f>
        <v>0</v>
      </c>
      <c r="H10" s="2" t="s">
        <v>51</v>
      </c>
      <c r="I10" s="170">
        <f>Sheet1!I24</f>
        <v>0</v>
      </c>
      <c r="J10" s="172"/>
      <c r="K10" s="47"/>
      <c r="L10" s="12"/>
      <c r="N10" s="2" t="s">
        <v>2</v>
      </c>
      <c r="O10" s="5">
        <f>E10</f>
        <v>0</v>
      </c>
      <c r="P10" s="2" t="s">
        <v>6</v>
      </c>
      <c r="Q10" s="5">
        <f>G10</f>
        <v>0</v>
      </c>
      <c r="R10" s="2" t="s">
        <v>51</v>
      </c>
      <c r="S10" s="170">
        <f>I10</f>
        <v>0</v>
      </c>
      <c r="T10" s="172"/>
      <c r="U10" s="47"/>
      <c r="V10" s="12"/>
      <c r="X10" s="2" t="s">
        <v>2</v>
      </c>
      <c r="Y10" s="5">
        <f>O10</f>
        <v>0</v>
      </c>
      <c r="Z10" s="2" t="s">
        <v>6</v>
      </c>
      <c r="AA10" s="5">
        <f>Q10</f>
        <v>0</v>
      </c>
      <c r="AB10" s="2" t="s">
        <v>51</v>
      </c>
      <c r="AC10" s="170">
        <f>S10</f>
        <v>0</v>
      </c>
      <c r="AD10" s="172"/>
      <c r="AE10" s="47"/>
      <c r="AG10" s="12"/>
      <c r="AI10" s="2" t="s">
        <v>2</v>
      </c>
      <c r="AJ10" s="5">
        <f>Sheet1!I22</f>
        <v>0</v>
      </c>
      <c r="AK10" s="2" t="s">
        <v>6</v>
      </c>
      <c r="AL10" s="5">
        <f>Sheet1!I23</f>
        <v>0</v>
      </c>
      <c r="AM10" s="2" t="s">
        <v>51</v>
      </c>
      <c r="AN10" s="233">
        <f>Sheet1!I24</f>
        <v>0</v>
      </c>
      <c r="AO10" s="172"/>
      <c r="AP10" s="47"/>
      <c r="AR10" s="12"/>
      <c r="AT10" s="2" t="s">
        <v>2</v>
      </c>
      <c r="AU10" s="5">
        <f>Sheet1!I22</f>
        <v>0</v>
      </c>
      <c r="AV10" s="2" t="s">
        <v>6</v>
      </c>
      <c r="AW10" s="5">
        <f>Sheet1!I23</f>
        <v>0</v>
      </c>
      <c r="AX10" s="2" t="s">
        <v>51</v>
      </c>
      <c r="AY10" s="233">
        <f>Sheet1!I24</f>
        <v>0</v>
      </c>
      <c r="AZ10" s="172"/>
      <c r="BA10" s="47"/>
      <c r="BC10" s="12"/>
      <c r="BE10" s="2" t="s">
        <v>2</v>
      </c>
      <c r="BF10" s="5">
        <f>Sheet1!I22</f>
        <v>0</v>
      </c>
      <c r="BG10" s="2" t="s">
        <v>6</v>
      </c>
      <c r="BH10" s="5">
        <f>Sheet1!I23</f>
        <v>0</v>
      </c>
      <c r="BI10" s="2" t="s">
        <v>51</v>
      </c>
      <c r="BJ10" s="233">
        <f>Sheet1!I24</f>
        <v>0</v>
      </c>
      <c r="BK10" s="172"/>
      <c r="BL10" s="47"/>
      <c r="BN10" s="12"/>
      <c r="BP10" s="2" t="s">
        <v>2</v>
      </c>
      <c r="BQ10" s="5">
        <f>Sheet1!I22</f>
        <v>0</v>
      </c>
      <c r="BR10" s="2" t="s">
        <v>6</v>
      </c>
      <c r="BS10" s="5">
        <f>Sheet1!I23</f>
        <v>0</v>
      </c>
      <c r="BT10" s="2" t="s">
        <v>51</v>
      </c>
      <c r="BU10" s="233">
        <f>Sheet1!I24</f>
        <v>0</v>
      </c>
      <c r="BV10" s="172"/>
      <c r="BW10" s="47"/>
      <c r="BY10" s="12"/>
      <c r="CA10" s="2" t="s">
        <v>2</v>
      </c>
      <c r="CB10" s="5">
        <f>Sheet1!I22</f>
        <v>0</v>
      </c>
      <c r="CC10" s="2" t="s">
        <v>6</v>
      </c>
      <c r="CD10" s="5">
        <f>Sheet1!I23</f>
        <v>0</v>
      </c>
      <c r="CE10" s="2" t="s">
        <v>51</v>
      </c>
      <c r="CF10" s="233">
        <f>Sheet1!I24</f>
        <v>0</v>
      </c>
      <c r="CG10" s="172"/>
      <c r="CH10" s="47"/>
      <c r="CJ10" s="12"/>
      <c r="CL10" s="2" t="s">
        <v>2</v>
      </c>
      <c r="CM10" s="5">
        <f>Sheet1!I22</f>
        <v>0</v>
      </c>
      <c r="CN10" s="2" t="s">
        <v>6</v>
      </c>
      <c r="CO10" s="5">
        <f>Sheet1!I23</f>
        <v>0</v>
      </c>
      <c r="CP10" s="2" t="s">
        <v>51</v>
      </c>
      <c r="CQ10" s="233">
        <f>Sheet1!I24</f>
        <v>0</v>
      </c>
      <c r="CR10" s="172"/>
      <c r="CS10" s="47"/>
      <c r="CU10" s="12"/>
      <c r="CW10" s="2" t="s">
        <v>2</v>
      </c>
      <c r="CX10" s="5">
        <f>Sheet1!I22</f>
        <v>0</v>
      </c>
      <c r="CY10" s="2" t="s">
        <v>6</v>
      </c>
      <c r="CZ10" s="5">
        <f>Sheet1!I23</f>
        <v>0</v>
      </c>
      <c r="DA10" s="2" t="s">
        <v>51</v>
      </c>
      <c r="DB10" s="233">
        <f>Sheet1!I24</f>
        <v>0</v>
      </c>
      <c r="DC10" s="172"/>
      <c r="DD10" s="47"/>
      <c r="DF10" s="12"/>
      <c r="DH10" s="2" t="s">
        <v>2</v>
      </c>
      <c r="DI10" s="5">
        <f>Sheet1!I22</f>
        <v>0</v>
      </c>
      <c r="DJ10" s="2" t="s">
        <v>6</v>
      </c>
      <c r="DK10" s="5">
        <f>Sheet1!I23</f>
        <v>0</v>
      </c>
      <c r="DL10" s="2" t="s">
        <v>51</v>
      </c>
      <c r="DM10" s="233">
        <f>Sheet1!I24</f>
        <v>0</v>
      </c>
      <c r="DN10" s="172"/>
      <c r="DO10" s="47"/>
      <c r="DQ10" s="12"/>
      <c r="DS10" s="2" t="s">
        <v>2</v>
      </c>
      <c r="DT10" s="5">
        <f>Sheet1!I22</f>
        <v>0</v>
      </c>
      <c r="DU10" s="2" t="s">
        <v>6</v>
      </c>
      <c r="DV10" s="5">
        <f>Sheet1!I23</f>
        <v>0</v>
      </c>
      <c r="DW10" s="2" t="s">
        <v>51</v>
      </c>
      <c r="DX10" s="233">
        <f>Sheet1!I24</f>
        <v>0</v>
      </c>
      <c r="DY10" s="172"/>
      <c r="DZ10" s="47"/>
      <c r="EB10" s="12"/>
      <c r="ED10" s="2" t="s">
        <v>2</v>
      </c>
      <c r="EE10" s="5">
        <f>Sheet1!I22</f>
        <v>0</v>
      </c>
      <c r="EF10" s="2" t="s">
        <v>6</v>
      </c>
      <c r="EG10" s="5">
        <f>Sheet1!I23</f>
        <v>0</v>
      </c>
      <c r="EH10" s="2" t="s">
        <v>51</v>
      </c>
      <c r="EI10" s="233">
        <f>Sheet1!I24</f>
        <v>0</v>
      </c>
      <c r="EJ10" s="172"/>
      <c r="EK10" s="47"/>
      <c r="EM10" s="12"/>
      <c r="EO10" s="2" t="s">
        <v>2</v>
      </c>
      <c r="EP10" s="5">
        <f>Sheet1!I22</f>
        <v>0</v>
      </c>
      <c r="EQ10" s="2" t="s">
        <v>6</v>
      </c>
      <c r="ER10" s="5">
        <f>Sheet1!I23</f>
        <v>0</v>
      </c>
      <c r="ES10" s="2" t="s">
        <v>51</v>
      </c>
      <c r="ET10" s="233">
        <f>Sheet1!I24</f>
        <v>0</v>
      </c>
      <c r="EU10" s="172"/>
      <c r="EV10" s="47"/>
      <c r="EX10" s="12"/>
      <c r="EZ10" s="2" t="s">
        <v>2</v>
      </c>
      <c r="FA10" s="5">
        <f>Sheet1!I22</f>
        <v>0</v>
      </c>
      <c r="FB10" s="2" t="s">
        <v>6</v>
      </c>
      <c r="FC10" s="5">
        <f>Sheet1!I23</f>
        <v>0</v>
      </c>
      <c r="FD10" s="2" t="s">
        <v>51</v>
      </c>
      <c r="FE10" s="233">
        <f>Sheet1!I24</f>
        <v>0</v>
      </c>
      <c r="FF10" s="172"/>
      <c r="FG10" s="47"/>
      <c r="FI10" s="12"/>
      <c r="FK10" s="2" t="s">
        <v>2</v>
      </c>
      <c r="FL10" s="5">
        <f>Sheet1!I22</f>
        <v>0</v>
      </c>
      <c r="FM10" s="2" t="s">
        <v>6</v>
      </c>
      <c r="FN10" s="5">
        <f>Sheet1!I23</f>
        <v>0</v>
      </c>
      <c r="FO10" s="2" t="s">
        <v>51</v>
      </c>
      <c r="FP10" s="233">
        <f>Sheet1!I24</f>
        <v>0</v>
      </c>
      <c r="FQ10" s="172"/>
      <c r="FR10" s="47"/>
      <c r="FT10" s="12"/>
      <c r="FV10" s="2" t="s">
        <v>2</v>
      </c>
      <c r="FW10" s="5">
        <f>Sheet1!I22</f>
        <v>0</v>
      </c>
      <c r="FX10" s="2" t="s">
        <v>6</v>
      </c>
      <c r="FY10" s="5">
        <f>Sheet1!I23</f>
        <v>0</v>
      </c>
      <c r="FZ10" s="2" t="s">
        <v>51</v>
      </c>
      <c r="GA10" s="233">
        <f>Sheet1!I24</f>
        <v>0</v>
      </c>
      <c r="GB10" s="172"/>
      <c r="GC10" s="47"/>
      <c r="GE10" s="12"/>
      <c r="GG10" s="2" t="s">
        <v>2</v>
      </c>
      <c r="GH10" s="5">
        <f>Sheet1!I22</f>
        <v>0</v>
      </c>
      <c r="GI10" s="2" t="s">
        <v>6</v>
      </c>
      <c r="GJ10" s="5">
        <f>Sheet1!I23</f>
        <v>0</v>
      </c>
      <c r="GK10" s="2" t="s">
        <v>51</v>
      </c>
      <c r="GL10" s="233">
        <f>Sheet1!I24</f>
        <v>0</v>
      </c>
      <c r="GM10" s="172"/>
      <c r="GN10" s="47"/>
    </row>
    <row r="11" spans="2:196" x14ac:dyDescent="0.3">
      <c r="B11" s="12"/>
      <c r="K11" s="13"/>
      <c r="L11" s="12"/>
      <c r="U11" s="13"/>
      <c r="V11" s="12"/>
      <c r="AE11" s="13"/>
      <c r="AG11" s="12"/>
      <c r="AP11" s="13"/>
      <c r="AR11" s="12"/>
      <c r="BA11" s="13"/>
      <c r="BC11" s="12"/>
      <c r="BL11" s="13"/>
      <c r="BN11" s="12"/>
      <c r="BW11" s="13"/>
      <c r="BY11" s="12"/>
      <c r="CH11" s="13"/>
      <c r="CJ11" s="12"/>
      <c r="CS11" s="13"/>
      <c r="CU11" s="12"/>
      <c r="DD11" s="13"/>
      <c r="DF11" s="12"/>
      <c r="DO11" s="13"/>
      <c r="DQ11" s="12"/>
      <c r="DZ11" s="13"/>
      <c r="EB11" s="12"/>
      <c r="EK11" s="13"/>
      <c r="EM11" s="12"/>
      <c r="EV11" s="13"/>
      <c r="EX11" s="12"/>
      <c r="FG11" s="13"/>
      <c r="FI11" s="12"/>
      <c r="FR11" s="13"/>
      <c r="FT11" s="12"/>
      <c r="GC11" s="13"/>
      <c r="GE11" s="12"/>
      <c r="GN11" s="13"/>
    </row>
    <row r="12" spans="2:196" x14ac:dyDescent="0.3">
      <c r="B12" s="12" t="s">
        <v>9</v>
      </c>
      <c r="D12" s="63">
        <f>Sheet1!F56</f>
        <v>0</v>
      </c>
      <c r="E12" t="s" s="0">
        <v>125</v>
      </c>
      <c r="G12" t="s" s="0">
        <v>10</v>
      </c>
      <c r="I12" s="63">
        <v>0.76</v>
      </c>
      <c r="J12" t="s" s="0">
        <v>125</v>
      </c>
      <c r="K12" s="13"/>
      <c r="L12" s="12" t="s">
        <v>9</v>
      </c>
      <c r="N12" s="63">
        <f>Sheet1!F57</f>
        <v>0</v>
      </c>
      <c r="O12" t="s" s="0">
        <v>125</v>
      </c>
      <c r="Q12" t="s" s="0">
        <v>10</v>
      </c>
      <c r="S12" s="60">
        <v>0.78</v>
      </c>
      <c r="T12" t="s" s="0">
        <v>125</v>
      </c>
      <c r="U12" s="13"/>
      <c r="V12" s="12" t="s">
        <v>9</v>
      </c>
      <c r="X12" s="63">
        <f>Sheet1!F58</f>
        <v>0</v>
      </c>
      <c r="Y12" t="s" s="0">
        <v>125</v>
      </c>
      <c r="AA12" t="s" s="0">
        <v>10</v>
      </c>
      <c r="AC12" s="60">
        <v>0.76</v>
      </c>
      <c r="AD12" t="s" s="0">
        <v>125</v>
      </c>
      <c r="AE12" s="13"/>
      <c r="AG12" s="12" t="s">
        <v>9</v>
      </c>
      <c r="AI12" s="63">
        <f>Sheet1!F59</f>
        <v>0</v>
      </c>
      <c r="AJ12" t="s" s="0">
        <v>56</v>
      </c>
      <c r="AL12" t="s" s="0">
        <v>10</v>
      </c>
      <c r="AN12" s="124">
        <v>0.76</v>
      </c>
      <c r="AO12" t="s" s="0">
        <v>56</v>
      </c>
      <c r="AP12" s="13"/>
      <c r="AR12" s="12" t="s">
        <v>9</v>
      </c>
      <c r="AT12" s="63">
        <f>Sheet1!F60</f>
        <v>0</v>
      </c>
      <c r="AU12" t="s" s="0">
        <v>56</v>
      </c>
      <c r="AW12" t="s" s="0">
        <v>10</v>
      </c>
      <c r="AY12" s="124">
        <v>0.76</v>
      </c>
      <c r="AZ12" t="s" s="0">
        <v>56</v>
      </c>
      <c r="BA12" s="13"/>
      <c r="BC12" s="12" t="s">
        <v>9</v>
      </c>
      <c r="BE12" s="63">
        <f>Sheet1!F61</f>
        <v>0</v>
      </c>
      <c r="BF12" t="s" s="0">
        <v>56</v>
      </c>
      <c r="BH12" t="s" s="0">
        <v>10</v>
      </c>
      <c r="BJ12" s="124">
        <v>0.76</v>
      </c>
      <c r="BK12" t="s" s="0">
        <v>56</v>
      </c>
      <c r="BL12" s="13"/>
      <c r="BN12" s="12" t="s">
        <v>9</v>
      </c>
      <c r="BP12" s="63">
        <f>Sheet1!F62</f>
        <v>0</v>
      </c>
      <c r="BQ12" t="s" s="0">
        <v>147</v>
      </c>
      <c r="BS12" t="s" s="0">
        <v>10</v>
      </c>
      <c r="BU12" s="124">
        <v>0.78</v>
      </c>
      <c r="BV12" t="s" s="0">
        <v>147</v>
      </c>
      <c r="BW12" s="13"/>
      <c r="BY12" s="12" t="s">
        <v>9</v>
      </c>
      <c r="CA12" s="63">
        <f>Sheet1!F63</f>
        <v>0</v>
      </c>
      <c r="CB12" t="s" s="0">
        <v>147</v>
      </c>
      <c r="CD12" t="s" s="0">
        <v>10</v>
      </c>
      <c r="CF12" s="124">
        <v>0.76</v>
      </c>
      <c r="CG12" t="s" s="0">
        <v>147</v>
      </c>
      <c r="CH12" s="13"/>
      <c r="CJ12" s="12" t="s">
        <v>9</v>
      </c>
      <c r="CL12" s="63">
        <f>Sheet1!F64</f>
        <v>0</v>
      </c>
      <c r="CM12" t="s" s="0">
        <v>147</v>
      </c>
      <c r="CO12" t="s" s="0">
        <v>10</v>
      </c>
      <c r="CQ12" s="124">
        <v>0.77</v>
      </c>
      <c r="CR12" t="s" s="0">
        <v>147</v>
      </c>
      <c r="CS12" s="13"/>
      <c r="CU12" s="12" t="s">
        <v>9</v>
      </c>
      <c r="CW12" s="63">
        <f>Sheet1!F65</f>
        <v>0</v>
      </c>
      <c r="CX12" t="s" s="0">
        <v>54</v>
      </c>
      <c r="CZ12" t="s" s="0">
        <v>10</v>
      </c>
      <c r="DB12" s="124">
        <v>0.51</v>
      </c>
      <c r="DC12" t="s" s="0">
        <v>54</v>
      </c>
      <c r="DD12" s="13"/>
      <c r="DF12" s="12" t="s">
        <v>9</v>
      </c>
      <c r="DH12" s="63">
        <f>Sheet1!F66</f>
        <v>0</v>
      </c>
      <c r="DI12" t="s" s="0">
        <v>54</v>
      </c>
      <c r="DK12" t="s" s="0">
        <v>10</v>
      </c>
      <c r="DM12" s="124">
        <v>0.51</v>
      </c>
      <c r="DN12" t="s" s="0">
        <v>54</v>
      </c>
      <c r="DO12" s="13"/>
      <c r="DQ12" s="12" t="s">
        <v>9</v>
      </c>
      <c r="DS12" s="63">
        <f>Sheet1!F67</f>
        <v>0</v>
      </c>
      <c r="DT12" t="s" s="0">
        <v>54</v>
      </c>
      <c r="DV12" t="s" s="0">
        <v>10</v>
      </c>
      <c r="DX12" s="124">
        <v>0.51</v>
      </c>
      <c r="DY12" t="s" s="0">
        <v>54</v>
      </c>
      <c r="DZ12" s="13"/>
      <c r="EB12" s="12" t="s">
        <v>9</v>
      </c>
      <c r="ED12" s="63">
        <f>Sheet1!F68</f>
        <v>0</v>
      </c>
      <c r="EE12" t="s" s="0">
        <v>150</v>
      </c>
      <c r="EG12" t="s" s="0">
        <v>10</v>
      </c>
      <c r="EI12" s="124">
        <v>0.62</v>
      </c>
      <c r="EJ12" t="s" s="0">
        <v>150</v>
      </c>
      <c r="EK12" s="13"/>
      <c r="EM12" s="12" t="s">
        <v>9</v>
      </c>
      <c r="EO12" s="63">
        <f>Sheet1!F69</f>
        <v>0</v>
      </c>
      <c r="EP12" t="s" s="0">
        <v>150</v>
      </c>
      <c r="ER12" t="s" s="0">
        <v>10</v>
      </c>
      <c r="ET12" s="124">
        <v>0.6</v>
      </c>
      <c r="EU12" t="s" s="0">
        <v>150</v>
      </c>
      <c r="EV12" s="13"/>
      <c r="EX12" s="12" t="s">
        <v>9</v>
      </c>
      <c r="EZ12" s="63">
        <f>Sheet1!F70</f>
        <v>0</v>
      </c>
      <c r="FA12" t="s" s="0">
        <v>150</v>
      </c>
      <c r="FC12" t="s" s="0">
        <v>10</v>
      </c>
      <c r="FE12" s="124">
        <v>0.55000000000000004</v>
      </c>
      <c r="FF12" t="s" s="0">
        <v>150</v>
      </c>
      <c r="FG12" s="13"/>
      <c r="FI12" s="12" t="s">
        <v>9</v>
      </c>
      <c r="FK12" s="63">
        <f>Sheet1!F71</f>
        <v>0</v>
      </c>
      <c r="FL12" t="s" s="0">
        <v>152</v>
      </c>
      <c r="FN12" t="s" s="0">
        <v>10</v>
      </c>
      <c r="FP12" s="124">
        <v>0.52</v>
      </c>
      <c r="FQ12" t="s" s="0">
        <v>152</v>
      </c>
      <c r="FR12" s="13"/>
      <c r="FT12" s="12" t="s">
        <v>9</v>
      </c>
      <c r="FV12" s="63">
        <f>Sheet1!F72</f>
        <v>0</v>
      </c>
      <c r="FW12" t="s" s="0">
        <v>152</v>
      </c>
      <c r="FY12" t="s" s="0">
        <v>10</v>
      </c>
      <c r="GA12" s="124">
        <v>0.51</v>
      </c>
      <c r="GB12" t="s" s="0">
        <v>152</v>
      </c>
      <c r="GC12" s="13"/>
      <c r="GE12" s="12" t="s">
        <v>9</v>
      </c>
      <c r="GG12" s="63">
        <f>Sheet1!F73</f>
        <v>0</v>
      </c>
      <c r="GH12" t="s" s="0">
        <v>152</v>
      </c>
      <c r="GJ12" t="s" s="0">
        <v>10</v>
      </c>
      <c r="GL12" s="124">
        <v>0.51</v>
      </c>
      <c r="GM12" t="s" s="0">
        <v>152</v>
      </c>
      <c r="GN12" s="13"/>
    </row>
    <row r="13" spans="2:196" x14ac:dyDescent="0.3">
      <c r="B13" s="12"/>
      <c r="K13" s="13"/>
      <c r="L13" s="12"/>
      <c r="U13" s="13"/>
      <c r="V13" s="12"/>
      <c r="AE13" s="13"/>
      <c r="AG13" s="12"/>
      <c r="AP13" s="13"/>
      <c r="AR13" s="12"/>
      <c r="BA13" s="13"/>
      <c r="BC13" s="12"/>
      <c r="BL13" s="13"/>
      <c r="BN13" s="12"/>
      <c r="BW13" s="13"/>
      <c r="BY13" s="12"/>
      <c r="CH13" s="13"/>
      <c r="CJ13" s="12"/>
      <c r="CS13" s="13"/>
      <c r="CU13" s="12"/>
      <c r="DD13" s="13"/>
      <c r="DF13" s="12"/>
      <c r="DO13" s="13"/>
      <c r="DQ13" s="12"/>
      <c r="DZ13" s="13"/>
      <c r="EB13" s="12"/>
      <c r="EK13" s="13"/>
      <c r="EM13" s="12"/>
      <c r="EV13" s="13"/>
      <c r="EX13" s="12"/>
      <c r="FG13" s="13"/>
      <c r="FI13" s="12"/>
      <c r="FR13" s="13"/>
      <c r="FT13" s="12"/>
      <c r="GC13" s="13"/>
      <c r="GE13" s="12"/>
      <c r="GN13" s="13"/>
    </row>
    <row r="14" spans="2:196" x14ac:dyDescent="0.3">
      <c r="B14" s="48" t="s">
        <v>24</v>
      </c>
      <c r="C14" s="2"/>
      <c r="D14" s="2"/>
      <c r="E14" s="2"/>
      <c r="F14" s="2"/>
      <c r="G14" s="2"/>
      <c r="H14" s="2"/>
      <c r="I14" s="2"/>
      <c r="J14" s="2"/>
      <c r="K14" s="17"/>
      <c r="L14" s="48" t="s">
        <v>24</v>
      </c>
      <c r="M14" s="2"/>
      <c r="N14" s="2"/>
      <c r="O14" s="2"/>
      <c r="P14" s="2"/>
      <c r="Q14" s="2"/>
      <c r="R14" s="2"/>
      <c r="S14" s="2"/>
      <c r="T14" s="2"/>
      <c r="U14" s="17"/>
      <c r="V14" s="48" t="s">
        <v>24</v>
      </c>
      <c r="W14" s="2"/>
      <c r="X14" s="2"/>
      <c r="Y14" s="2"/>
      <c r="Z14" s="2"/>
      <c r="AA14" s="2"/>
      <c r="AB14" s="2"/>
      <c r="AC14" s="2"/>
      <c r="AD14" s="2"/>
      <c r="AE14" s="17"/>
      <c r="AG14" s="112" t="s">
        <v>24</v>
      </c>
      <c r="AH14" s="2"/>
      <c r="AI14" s="2"/>
      <c r="AJ14" s="2"/>
      <c r="AK14" s="2"/>
      <c r="AL14" s="2"/>
      <c r="AM14" s="2"/>
      <c r="AN14" s="2"/>
      <c r="AO14" s="2"/>
      <c r="AP14" s="17"/>
      <c r="AR14" s="112" t="s">
        <v>24</v>
      </c>
      <c r="AS14" s="2"/>
      <c r="AT14" s="2"/>
      <c r="AU14" s="2"/>
      <c r="AV14" s="2"/>
      <c r="AW14" s="2"/>
      <c r="AX14" s="2"/>
      <c r="AY14" s="2"/>
      <c r="AZ14" s="2"/>
      <c r="BA14" s="17"/>
      <c r="BC14" s="112" t="s">
        <v>24</v>
      </c>
      <c r="BD14" s="2"/>
      <c r="BE14" s="2"/>
      <c r="BF14" s="2"/>
      <c r="BG14" s="2"/>
      <c r="BH14" s="2"/>
      <c r="BI14" s="2"/>
      <c r="BJ14" s="2"/>
      <c r="BK14" s="2"/>
      <c r="BL14" s="17"/>
      <c r="BN14" s="112" t="s">
        <v>24</v>
      </c>
      <c r="BO14" s="2"/>
      <c r="BP14" s="2"/>
      <c r="BQ14" s="2"/>
      <c r="BR14" s="2"/>
      <c r="BS14" s="2"/>
      <c r="BT14" s="2"/>
      <c r="BU14" s="2"/>
      <c r="BV14" s="2"/>
      <c r="BW14" s="17"/>
      <c r="BY14" s="112" t="s">
        <v>24</v>
      </c>
      <c r="BZ14" s="2"/>
      <c r="CA14" s="2"/>
      <c r="CB14" s="2"/>
      <c r="CC14" s="2"/>
      <c r="CD14" s="2"/>
      <c r="CE14" s="2"/>
      <c r="CF14" s="2"/>
      <c r="CG14" s="2"/>
      <c r="CH14" s="17"/>
      <c r="CJ14" s="112" t="s">
        <v>24</v>
      </c>
      <c r="CK14" s="2"/>
      <c r="CL14" s="2"/>
      <c r="CM14" s="2"/>
      <c r="CN14" s="2"/>
      <c r="CO14" s="2"/>
      <c r="CP14" s="2"/>
      <c r="CQ14" s="2"/>
      <c r="CR14" s="2"/>
      <c r="CS14" s="17"/>
      <c r="CU14" s="112" t="s">
        <v>24</v>
      </c>
      <c r="CV14" s="2"/>
      <c r="CW14" s="2"/>
      <c r="CX14" s="2"/>
      <c r="CY14" s="2"/>
      <c r="CZ14" s="2"/>
      <c r="DA14" s="2"/>
      <c r="DB14" s="2"/>
      <c r="DC14" s="2"/>
      <c r="DD14" s="17"/>
      <c r="DF14" s="112" t="s">
        <v>24</v>
      </c>
      <c r="DG14" s="2"/>
      <c r="DH14" s="2"/>
      <c r="DI14" s="2"/>
      <c r="DJ14" s="2"/>
      <c r="DK14" s="2"/>
      <c r="DL14" s="2"/>
      <c r="DM14" s="2"/>
      <c r="DN14" s="2"/>
      <c r="DO14" s="17"/>
      <c r="DQ14" s="112" t="s">
        <v>24</v>
      </c>
      <c r="DR14" s="2"/>
      <c r="DS14" s="2"/>
      <c r="DT14" s="2"/>
      <c r="DU14" s="2"/>
      <c r="DV14" s="2"/>
      <c r="DW14" s="2"/>
      <c r="DX14" s="2"/>
      <c r="DY14" s="2"/>
      <c r="DZ14" s="17"/>
      <c r="EB14" s="112" t="s">
        <v>24</v>
      </c>
      <c r="EC14" s="2"/>
      <c r="ED14" s="2"/>
      <c r="EE14" s="2"/>
      <c r="EF14" s="2"/>
      <c r="EG14" s="2"/>
      <c r="EH14" s="2"/>
      <c r="EI14" s="2"/>
      <c r="EJ14" s="2"/>
      <c r="EK14" s="17"/>
      <c r="EM14" s="112" t="s">
        <v>24</v>
      </c>
      <c r="EN14" s="2"/>
      <c r="EO14" s="2"/>
      <c r="EP14" s="2"/>
      <c r="EQ14" s="2"/>
      <c r="ER14" s="2"/>
      <c r="ES14" s="2"/>
      <c r="ET14" s="2"/>
      <c r="EU14" s="2"/>
      <c r="EV14" s="17"/>
      <c r="EX14" s="112" t="s">
        <v>24</v>
      </c>
      <c r="EY14" s="2"/>
      <c r="EZ14" s="2"/>
      <c r="FA14" s="2"/>
      <c r="FB14" s="2"/>
      <c r="FC14" s="2"/>
      <c r="FD14" s="2"/>
      <c r="FE14" s="2"/>
      <c r="FF14" s="2"/>
      <c r="FG14" s="17"/>
      <c r="FI14" s="112" t="s">
        <v>24</v>
      </c>
      <c r="FJ14" s="2"/>
      <c r="FK14" s="2"/>
      <c r="FL14" s="2"/>
      <c r="FM14" s="2"/>
      <c r="FN14" s="2"/>
      <c r="FO14" s="2"/>
      <c r="FP14" s="2"/>
      <c r="FQ14" s="2"/>
      <c r="FR14" s="17"/>
      <c r="FT14" s="112" t="s">
        <v>24</v>
      </c>
      <c r="FU14" s="2"/>
      <c r="FV14" s="2"/>
      <c r="FW14" s="2"/>
      <c r="FX14" s="2"/>
      <c r="FY14" s="2"/>
      <c r="FZ14" s="2"/>
      <c r="GA14" s="2"/>
      <c r="GB14" s="2"/>
      <c r="GC14" s="17"/>
      <c r="GE14" s="112" t="s">
        <v>24</v>
      </c>
      <c r="GF14" s="2"/>
      <c r="GG14" s="2"/>
      <c r="GH14" s="2"/>
      <c r="GI14" s="2"/>
      <c r="GJ14" s="2"/>
      <c r="GK14" s="2"/>
      <c r="GL14" s="2"/>
      <c r="GM14" s="2"/>
      <c r="GN14" s="17"/>
    </row>
    <row r="15" spans="2:196" x14ac:dyDescent="0.3">
      <c r="B15" s="5" t="s">
        <v>11</v>
      </c>
      <c r="C15" s="5" t="s">
        <v>12</v>
      </c>
      <c r="D15" s="5" t="s">
        <v>13</v>
      </c>
      <c r="E15" s="6" t="s">
        <v>14</v>
      </c>
      <c r="F15" s="7"/>
      <c r="G15" s="8" t="s">
        <v>15</v>
      </c>
      <c r="H15" s="9"/>
      <c r="I15" s="2"/>
      <c r="J15" s="2"/>
      <c r="K15" s="17"/>
      <c r="L15" s="5" t="s">
        <v>11</v>
      </c>
      <c r="M15" s="5" t="s">
        <v>12</v>
      </c>
      <c r="N15" s="5" t="s">
        <v>13</v>
      </c>
      <c r="O15" s="6" t="s">
        <v>14</v>
      </c>
      <c r="P15" s="7"/>
      <c r="Q15" s="8" t="s">
        <v>15</v>
      </c>
      <c r="R15" s="9"/>
      <c r="S15" s="2"/>
      <c r="T15" s="2"/>
      <c r="U15" s="17"/>
      <c r="V15" s="5" t="s">
        <v>11</v>
      </c>
      <c r="W15" s="5" t="s">
        <v>12</v>
      </c>
      <c r="X15" s="5" t="s">
        <v>13</v>
      </c>
      <c r="Y15" s="6" t="s">
        <v>14</v>
      </c>
      <c r="Z15" s="7"/>
      <c r="AA15" s="8" t="s">
        <v>15</v>
      </c>
      <c r="AB15" s="9"/>
      <c r="AC15" s="2"/>
      <c r="AD15" s="2"/>
      <c r="AE15" s="17"/>
      <c r="AG15" s="5" t="s">
        <v>11</v>
      </c>
      <c r="AH15" s="5" t="s">
        <v>12</v>
      </c>
      <c r="AI15" s="5" t="s">
        <v>13</v>
      </c>
      <c r="AJ15" s="110" t="s">
        <v>14</v>
      </c>
      <c r="AK15" s="7"/>
      <c r="AL15" s="8" t="s">
        <v>15</v>
      </c>
      <c r="AM15" s="9"/>
      <c r="AN15" s="2"/>
      <c r="AO15" s="2"/>
      <c r="AP15" s="17"/>
      <c r="AR15" s="5" t="s">
        <v>11</v>
      </c>
      <c r="AS15" s="5" t="s">
        <v>12</v>
      </c>
      <c r="AT15" s="5" t="s">
        <v>13</v>
      </c>
      <c r="AU15" s="110" t="s">
        <v>14</v>
      </c>
      <c r="AV15" s="7"/>
      <c r="AW15" s="8" t="s">
        <v>15</v>
      </c>
      <c r="AX15" s="9"/>
      <c r="AY15" s="2"/>
      <c r="AZ15" s="2"/>
      <c r="BA15" s="17"/>
      <c r="BC15" s="5" t="s">
        <v>11</v>
      </c>
      <c r="BD15" s="5" t="s">
        <v>12</v>
      </c>
      <c r="BE15" s="5" t="s">
        <v>13</v>
      </c>
      <c r="BF15" s="110" t="s">
        <v>14</v>
      </c>
      <c r="BG15" s="7"/>
      <c r="BH15" s="8" t="s">
        <v>15</v>
      </c>
      <c r="BI15" s="9"/>
      <c r="BJ15" s="2"/>
      <c r="BK15" s="2"/>
      <c r="BL15" s="17"/>
      <c r="BN15" s="5" t="s">
        <v>11</v>
      </c>
      <c r="BO15" s="5" t="s">
        <v>12</v>
      </c>
      <c r="BP15" s="5" t="s">
        <v>13</v>
      </c>
      <c r="BQ15" s="110" t="s">
        <v>14</v>
      </c>
      <c r="BR15" s="7"/>
      <c r="BS15" s="8" t="s">
        <v>15</v>
      </c>
      <c r="BT15" s="9"/>
      <c r="BU15" s="2"/>
      <c r="BV15" s="2"/>
      <c r="BW15" s="17"/>
      <c r="BY15" s="5" t="s">
        <v>11</v>
      </c>
      <c r="BZ15" s="5" t="s">
        <v>12</v>
      </c>
      <c r="CA15" s="5" t="s">
        <v>13</v>
      </c>
      <c r="CB15" s="110" t="s">
        <v>14</v>
      </c>
      <c r="CC15" s="7"/>
      <c r="CD15" s="8" t="s">
        <v>15</v>
      </c>
      <c r="CE15" s="9"/>
      <c r="CF15" s="2"/>
      <c r="CG15" s="2"/>
      <c r="CH15" s="17"/>
      <c r="CJ15" s="5" t="s">
        <v>11</v>
      </c>
      <c r="CK15" s="5" t="s">
        <v>12</v>
      </c>
      <c r="CL15" s="5" t="s">
        <v>13</v>
      </c>
      <c r="CM15" s="110" t="s">
        <v>14</v>
      </c>
      <c r="CN15" s="7"/>
      <c r="CO15" s="8" t="s">
        <v>15</v>
      </c>
      <c r="CP15" s="9"/>
      <c r="CQ15" s="2"/>
      <c r="CR15" s="2"/>
      <c r="CS15" s="17"/>
      <c r="CU15" s="5" t="s">
        <v>11</v>
      </c>
      <c r="CV15" s="5" t="s">
        <v>12</v>
      </c>
      <c r="CW15" s="5" t="s">
        <v>13</v>
      </c>
      <c r="CX15" s="110" t="s">
        <v>14</v>
      </c>
      <c r="CY15" s="7"/>
      <c r="CZ15" s="8" t="s">
        <v>15</v>
      </c>
      <c r="DA15" s="9"/>
      <c r="DB15" s="2"/>
      <c r="DC15" s="2"/>
      <c r="DD15" s="17"/>
      <c r="DF15" s="5" t="s">
        <v>11</v>
      </c>
      <c r="DG15" s="5" t="s">
        <v>12</v>
      </c>
      <c r="DH15" s="5" t="s">
        <v>13</v>
      </c>
      <c r="DI15" s="110" t="s">
        <v>14</v>
      </c>
      <c r="DJ15" s="7"/>
      <c r="DK15" s="8" t="s">
        <v>15</v>
      </c>
      <c r="DL15" s="9"/>
      <c r="DM15" s="2"/>
      <c r="DN15" s="2"/>
      <c r="DO15" s="17"/>
      <c r="DQ15" s="5" t="s">
        <v>11</v>
      </c>
      <c r="DR15" s="5" t="s">
        <v>12</v>
      </c>
      <c r="DS15" s="5" t="s">
        <v>13</v>
      </c>
      <c r="DT15" s="110" t="s">
        <v>14</v>
      </c>
      <c r="DU15" s="7"/>
      <c r="DV15" s="8" t="s">
        <v>15</v>
      </c>
      <c r="DW15" s="9"/>
      <c r="DX15" s="2"/>
      <c r="DY15" s="2"/>
      <c r="DZ15" s="17"/>
      <c r="EB15" s="5" t="s">
        <v>11</v>
      </c>
      <c r="EC15" s="5" t="s">
        <v>12</v>
      </c>
      <c r="ED15" s="5" t="s">
        <v>13</v>
      </c>
      <c r="EE15" s="110" t="s">
        <v>14</v>
      </c>
      <c r="EF15" s="7"/>
      <c r="EG15" s="8" t="s">
        <v>15</v>
      </c>
      <c r="EH15" s="9"/>
      <c r="EI15" s="2"/>
      <c r="EJ15" s="2"/>
      <c r="EK15" s="17"/>
      <c r="EM15" s="5" t="s">
        <v>11</v>
      </c>
      <c r="EN15" s="5" t="s">
        <v>12</v>
      </c>
      <c r="EO15" s="5" t="s">
        <v>13</v>
      </c>
      <c r="EP15" s="110" t="s">
        <v>14</v>
      </c>
      <c r="EQ15" s="7"/>
      <c r="ER15" s="8" t="s">
        <v>15</v>
      </c>
      <c r="ES15" s="9"/>
      <c r="ET15" s="2"/>
      <c r="EU15" s="2"/>
      <c r="EV15" s="17"/>
      <c r="EX15" s="5" t="s">
        <v>11</v>
      </c>
      <c r="EY15" s="5" t="s">
        <v>12</v>
      </c>
      <c r="EZ15" s="5" t="s">
        <v>13</v>
      </c>
      <c r="FA15" s="110" t="s">
        <v>14</v>
      </c>
      <c r="FB15" s="7"/>
      <c r="FC15" s="8" t="s">
        <v>15</v>
      </c>
      <c r="FD15" s="9"/>
      <c r="FE15" s="2"/>
      <c r="FF15" s="2"/>
      <c r="FG15" s="17"/>
      <c r="FI15" s="5" t="s">
        <v>11</v>
      </c>
      <c r="FJ15" s="5" t="s">
        <v>12</v>
      </c>
      <c r="FK15" s="5" t="s">
        <v>13</v>
      </c>
      <c r="FL15" s="110" t="s">
        <v>14</v>
      </c>
      <c r="FM15" s="7"/>
      <c r="FN15" s="8" t="s">
        <v>15</v>
      </c>
      <c r="FO15" s="9"/>
      <c r="FP15" s="2"/>
      <c r="FQ15" s="2"/>
      <c r="FR15" s="17"/>
      <c r="FT15" s="5" t="s">
        <v>11</v>
      </c>
      <c r="FU15" s="5" t="s">
        <v>12</v>
      </c>
      <c r="FV15" s="5" t="s">
        <v>13</v>
      </c>
      <c r="FW15" s="110" t="s">
        <v>14</v>
      </c>
      <c r="FX15" s="7"/>
      <c r="FY15" s="8" t="s">
        <v>15</v>
      </c>
      <c r="FZ15" s="9"/>
      <c r="GA15" s="2"/>
      <c r="GB15" s="2"/>
      <c r="GC15" s="17"/>
      <c r="GE15" s="5" t="s">
        <v>11</v>
      </c>
      <c r="GF15" s="5" t="s">
        <v>12</v>
      </c>
      <c r="GG15" s="5" t="s">
        <v>13</v>
      </c>
      <c r="GH15" s="110" t="s">
        <v>14</v>
      </c>
      <c r="GI15" s="7"/>
      <c r="GJ15" s="8" t="s">
        <v>15</v>
      </c>
      <c r="GK15" s="9"/>
      <c r="GL15" s="2"/>
      <c r="GM15" s="2"/>
      <c r="GN15" s="17"/>
    </row>
    <row r="16" spans="2:196" x14ac:dyDescent="0.3">
      <c r="B16" s="64">
        <f>Sheet1!G56</f>
        <v>0</v>
      </c>
      <c r="C16" s="11">
        <f>B21</f>
        <v>0</v>
      </c>
      <c r="D16" s="11">
        <f>B16-C16</f>
        <v>0</v>
      </c>
      <c r="E16" s="6">
        <f>D16*D16</f>
        <v>0</v>
      </c>
      <c r="F16" s="12"/>
      <c r="H16" s="13"/>
      <c r="I16" s="2"/>
      <c r="J16" s="2"/>
      <c r="K16" s="17"/>
      <c r="L16" s="64">
        <f>Sheet1!G57</f>
        <v>0</v>
      </c>
      <c r="M16" s="11">
        <f>L21</f>
        <v>0</v>
      </c>
      <c r="N16" s="11">
        <f>L16-M16</f>
        <v>0</v>
      </c>
      <c r="O16" s="6">
        <f>N16*N16</f>
        <v>0</v>
      </c>
      <c r="P16" s="12"/>
      <c r="R16" s="13"/>
      <c r="S16" s="2"/>
      <c r="T16" s="2"/>
      <c r="U16" s="17"/>
      <c r="V16" s="64">
        <f>Sheet1!G58</f>
        <v>0</v>
      </c>
      <c r="W16" s="11">
        <f>V21</f>
        <v>0</v>
      </c>
      <c r="X16" s="11">
        <f>V16-W16</f>
        <v>0</v>
      </c>
      <c r="Y16" s="6">
        <f>X16*X16</f>
        <v>0</v>
      </c>
      <c r="Z16" s="12"/>
      <c r="AB16" s="13"/>
      <c r="AC16" s="2"/>
      <c r="AD16" s="2"/>
      <c r="AE16" s="17"/>
      <c r="AG16" s="64">
        <f>Sheet1!G59</f>
        <v>0</v>
      </c>
      <c r="AH16" s="11">
        <f>AG21</f>
        <v>0</v>
      </c>
      <c r="AI16" s="11">
        <f>AG16-AH16</f>
        <v>0</v>
      </c>
      <c r="AJ16" s="110">
        <f>AI16*AI16</f>
        <v>0</v>
      </c>
      <c r="AK16" s="12"/>
      <c r="AM16" s="13"/>
      <c r="AN16" s="2"/>
      <c r="AO16" s="2"/>
      <c r="AP16" s="17"/>
      <c r="AR16" s="64">
        <f>Sheet1!G60</f>
        <v>0</v>
      </c>
      <c r="AS16" s="11">
        <f>AR21</f>
        <v>0</v>
      </c>
      <c r="AT16" s="11">
        <f>AR16-AS16</f>
        <v>0</v>
      </c>
      <c r="AU16" s="110">
        <f>AT16*AT16</f>
        <v>0</v>
      </c>
      <c r="AV16" s="12"/>
      <c r="AX16" s="13"/>
      <c r="AY16" s="2"/>
      <c r="AZ16" s="2"/>
      <c r="BA16" s="17"/>
      <c r="BC16" s="64">
        <f>Sheet1!G61</f>
        <v>0</v>
      </c>
      <c r="BD16" s="11">
        <f>BC21</f>
        <v>0</v>
      </c>
      <c r="BE16" s="11">
        <f>BC16-BD16</f>
        <v>0</v>
      </c>
      <c r="BF16" s="110">
        <f>BE16*BE16</f>
        <v>0</v>
      </c>
      <c r="BG16" s="12"/>
      <c r="BI16" s="13"/>
      <c r="BJ16" s="2"/>
      <c r="BK16" s="2"/>
      <c r="BL16" s="17"/>
      <c r="BN16" s="64">
        <f>Sheet1!G62</f>
        <v>0</v>
      </c>
      <c r="BO16" s="11">
        <f>BN21</f>
        <v>0</v>
      </c>
      <c r="BP16" s="11">
        <f>BN16-BO16</f>
        <v>0</v>
      </c>
      <c r="BQ16" s="110">
        <f>BP16*BP16</f>
        <v>0</v>
      </c>
      <c r="BR16" s="12"/>
      <c r="BT16" s="13"/>
      <c r="BU16" s="2"/>
      <c r="BV16" s="2"/>
      <c r="BW16" s="17"/>
      <c r="BY16" s="64">
        <f>Sheet1!G63</f>
        <v>0</v>
      </c>
      <c r="BZ16" s="11">
        <f>BY21</f>
        <v>0</v>
      </c>
      <c r="CA16" s="11">
        <f>BY16-BZ16</f>
        <v>0</v>
      </c>
      <c r="CB16" s="110">
        <f>CA16*CA16</f>
        <v>0</v>
      </c>
      <c r="CC16" s="12"/>
      <c r="CE16" s="13"/>
      <c r="CF16" s="2"/>
      <c r="CG16" s="2"/>
      <c r="CH16" s="17"/>
      <c r="CJ16" s="64">
        <f>Sheet1!G64</f>
        <v>0</v>
      </c>
      <c r="CK16" s="11">
        <f>CJ21</f>
        <v>0</v>
      </c>
      <c r="CL16" s="11">
        <f>CJ16-CK16</f>
        <v>0</v>
      </c>
      <c r="CM16" s="110">
        <f>CL16*CL16</f>
        <v>0</v>
      </c>
      <c r="CN16" s="12"/>
      <c r="CP16" s="13"/>
      <c r="CQ16" s="2"/>
      <c r="CR16" s="2"/>
      <c r="CS16" s="17"/>
      <c r="CU16" s="64">
        <f>Sheet1!G65</f>
        <v>0</v>
      </c>
      <c r="CV16" s="11">
        <f>CU21</f>
        <v>0</v>
      </c>
      <c r="CW16" s="11">
        <f>CU16-CV16</f>
        <v>0</v>
      </c>
      <c r="CX16" s="110">
        <f>CW16*CW16</f>
        <v>0</v>
      </c>
      <c r="CY16" s="12"/>
      <c r="DA16" s="13"/>
      <c r="DB16" s="2"/>
      <c r="DC16" s="2"/>
      <c r="DD16" s="17"/>
      <c r="DF16" s="64">
        <f>Sheet1!G66</f>
        <v>0</v>
      </c>
      <c r="DG16" s="11">
        <f>DF21</f>
        <v>0</v>
      </c>
      <c r="DH16" s="11">
        <f>DF16-DG16</f>
        <v>0</v>
      </c>
      <c r="DI16" s="110">
        <f>DH16*DH16</f>
        <v>0</v>
      </c>
      <c r="DJ16" s="12"/>
      <c r="DL16" s="13"/>
      <c r="DM16" s="2"/>
      <c r="DN16" s="2"/>
      <c r="DO16" s="17"/>
      <c r="DQ16" s="64">
        <f>Sheet1!G67</f>
        <v>0</v>
      </c>
      <c r="DR16" s="11">
        <f>DQ21</f>
        <v>0</v>
      </c>
      <c r="DS16" s="11">
        <f>DQ16-DR16</f>
        <v>0</v>
      </c>
      <c r="DT16" s="110">
        <f>DS16*DS16</f>
        <v>0</v>
      </c>
      <c r="DU16" s="12"/>
      <c r="DW16" s="13"/>
      <c r="DX16" s="2"/>
      <c r="DY16" s="2"/>
      <c r="DZ16" s="17"/>
      <c r="EB16" s="64">
        <f>Sheet1!G68</f>
        <v>0</v>
      </c>
      <c r="EC16" s="11">
        <f>EB21</f>
        <v>0</v>
      </c>
      <c r="ED16" s="11">
        <f>EB16-EC16</f>
        <v>0</v>
      </c>
      <c r="EE16" s="110">
        <f>ED16*ED16</f>
        <v>0</v>
      </c>
      <c r="EF16" s="12"/>
      <c r="EH16" s="13"/>
      <c r="EI16" s="2"/>
      <c r="EJ16" s="2"/>
      <c r="EK16" s="17"/>
      <c r="EM16" s="64">
        <f>Sheet1!G69</f>
        <v>0</v>
      </c>
      <c r="EN16" s="11">
        <f>EM21</f>
        <v>0</v>
      </c>
      <c r="EO16" s="11">
        <f>EM16-EN16</f>
        <v>0</v>
      </c>
      <c r="EP16" s="110">
        <f>EO16*EO16</f>
        <v>0</v>
      </c>
      <c r="EQ16" s="12"/>
      <c r="ES16" s="13"/>
      <c r="ET16" s="2"/>
      <c r="EU16" s="2"/>
      <c r="EV16" s="17"/>
      <c r="EX16" s="64">
        <f>Sheet1!G70</f>
        <v>0</v>
      </c>
      <c r="EY16" s="11">
        <f>EX21</f>
        <v>0</v>
      </c>
      <c r="EZ16" s="11">
        <f>EX16-EY16</f>
        <v>0</v>
      </c>
      <c r="FA16" s="110">
        <f>EZ16*EZ16</f>
        <v>0</v>
      </c>
      <c r="FB16" s="12"/>
      <c r="FD16" s="13"/>
      <c r="FE16" s="2"/>
      <c r="FF16" s="2"/>
      <c r="FG16" s="17"/>
      <c r="FI16" s="64">
        <f>Sheet1!G71</f>
        <v>0</v>
      </c>
      <c r="FJ16" s="11">
        <f>FI21</f>
        <v>0</v>
      </c>
      <c r="FK16" s="11">
        <f>FI16-FJ16</f>
        <v>0</v>
      </c>
      <c r="FL16" s="110">
        <f>FK16*FK16</f>
        <v>0</v>
      </c>
      <c r="FM16" s="12"/>
      <c r="FO16" s="13"/>
      <c r="FP16" s="2"/>
      <c r="FQ16" s="2"/>
      <c r="FR16" s="17"/>
      <c r="FT16" s="64">
        <f>Sheet1!G72</f>
        <v>0</v>
      </c>
      <c r="FU16" s="11">
        <f>FT21</f>
        <v>0</v>
      </c>
      <c r="FV16" s="11">
        <f>FT16-FU16</f>
        <v>0</v>
      </c>
      <c r="FW16" s="110">
        <f>FV16*FV16</f>
        <v>0</v>
      </c>
      <c r="FX16" s="12"/>
      <c r="FZ16" s="13"/>
      <c r="GA16" s="2"/>
      <c r="GB16" s="2"/>
      <c r="GC16" s="17"/>
      <c r="GE16" s="64">
        <f>Sheet1!G73</f>
        <v>0</v>
      </c>
      <c r="GF16" s="11">
        <f>GE21</f>
        <v>0</v>
      </c>
      <c r="GG16" s="11">
        <f>GE16-GF16</f>
        <v>0</v>
      </c>
      <c r="GH16" s="110">
        <f>GG16*GG16</f>
        <v>0</v>
      </c>
      <c r="GI16" s="12"/>
      <c r="GK16" s="13"/>
      <c r="GL16" s="2"/>
      <c r="GM16" s="2"/>
      <c r="GN16" s="17"/>
    </row>
    <row r="17" spans="2:196" x14ac:dyDescent="0.3">
      <c r="B17" s="64">
        <f>Sheet1!H56</f>
        <v>0</v>
      </c>
      <c r="C17" s="11">
        <f>B21</f>
        <v>0</v>
      </c>
      <c r="D17" s="11">
        <f>B17-C17</f>
        <v>0</v>
      </c>
      <c r="E17" s="6">
        <f>D17*D17</f>
        <v>0</v>
      </c>
      <c r="F17" s="14" t="s">
        <v>16</v>
      </c>
      <c r="G17" s="15" t="s">
        <v>17</v>
      </c>
      <c r="H17" s="13"/>
      <c r="I17" s="2"/>
      <c r="J17" s="2"/>
      <c r="K17" s="17"/>
      <c r="L17" s="64">
        <f>Sheet1!H57</f>
        <v>0</v>
      </c>
      <c r="M17" s="11">
        <f>L21</f>
        <v>0</v>
      </c>
      <c r="N17" s="11">
        <f>L17-M17</f>
        <v>0</v>
      </c>
      <c r="O17" s="6">
        <f>N17*N17</f>
        <v>0</v>
      </c>
      <c r="P17" s="14" t="s">
        <v>16</v>
      </c>
      <c r="Q17" s="15" t="s">
        <v>17</v>
      </c>
      <c r="R17" s="13"/>
      <c r="S17" s="2"/>
      <c r="T17" s="2"/>
      <c r="U17" s="17"/>
      <c r="V17" s="64">
        <f>Sheet1!H58</f>
        <v>0</v>
      </c>
      <c r="W17" s="11">
        <f>V21</f>
        <v>0</v>
      </c>
      <c r="X17" s="11">
        <f>V17-W17</f>
        <v>0</v>
      </c>
      <c r="Y17" s="6">
        <f>X17*X17</f>
        <v>0</v>
      </c>
      <c r="Z17" s="14" t="s">
        <v>16</v>
      </c>
      <c r="AA17" s="15" t="s">
        <v>17</v>
      </c>
      <c r="AB17" s="13"/>
      <c r="AC17" s="2"/>
      <c r="AD17" s="2"/>
      <c r="AE17" s="17"/>
      <c r="AG17" s="64">
        <f>Sheet1!H59</f>
        <v>0</v>
      </c>
      <c r="AH17" s="11">
        <f>AG21</f>
        <v>0</v>
      </c>
      <c r="AI17" s="11">
        <f>AG17-AH17</f>
        <v>0</v>
      </c>
      <c r="AJ17" s="110">
        <f>AI17*AI17</f>
        <v>0</v>
      </c>
      <c r="AK17" s="14" t="s">
        <v>16</v>
      </c>
      <c r="AL17" s="15" t="s">
        <v>17</v>
      </c>
      <c r="AM17" s="13"/>
      <c r="AN17" s="2"/>
      <c r="AO17" s="2"/>
      <c r="AP17" s="17"/>
      <c r="AR17" s="64">
        <f>Sheet1!H60</f>
        <v>0</v>
      </c>
      <c r="AS17" s="11">
        <f>AR21</f>
        <v>0</v>
      </c>
      <c r="AT17" s="11">
        <f>AR17-AS17</f>
        <v>0</v>
      </c>
      <c r="AU17" s="110">
        <f>AT17*AT17</f>
        <v>0</v>
      </c>
      <c r="AV17" s="14" t="s">
        <v>16</v>
      </c>
      <c r="AW17" s="15" t="s">
        <v>17</v>
      </c>
      <c r="AX17" s="13"/>
      <c r="AY17" s="2"/>
      <c r="AZ17" s="2"/>
      <c r="BA17" s="17"/>
      <c r="BC17" s="64">
        <f>Sheet1!H61</f>
        <v>0</v>
      </c>
      <c r="BD17" s="11">
        <f>BC21</f>
        <v>0</v>
      </c>
      <c r="BE17" s="11">
        <f>BC17-BD17</f>
        <v>0</v>
      </c>
      <c r="BF17" s="110">
        <f>BE17*BE17</f>
        <v>0</v>
      </c>
      <c r="BG17" s="14" t="s">
        <v>16</v>
      </c>
      <c r="BH17" s="15" t="s">
        <v>17</v>
      </c>
      <c r="BI17" s="13"/>
      <c r="BJ17" s="2"/>
      <c r="BK17" s="2"/>
      <c r="BL17" s="17"/>
      <c r="BN17" s="64">
        <f>Sheet1!H62</f>
        <v>0</v>
      </c>
      <c r="BO17" s="11">
        <f>BN21</f>
        <v>0</v>
      </c>
      <c r="BP17" s="11">
        <f>BN17-BO17</f>
        <v>0</v>
      </c>
      <c r="BQ17" s="110">
        <f>BP17*BP17</f>
        <v>0</v>
      </c>
      <c r="BR17" s="14" t="s">
        <v>16</v>
      </c>
      <c r="BS17" s="15" t="s">
        <v>17</v>
      </c>
      <c r="BT17" s="13"/>
      <c r="BU17" s="2"/>
      <c r="BV17" s="2"/>
      <c r="BW17" s="17"/>
      <c r="BY17" s="64">
        <f>Sheet1!H63</f>
        <v>0</v>
      </c>
      <c r="BZ17" s="11">
        <f>BY21</f>
        <v>0</v>
      </c>
      <c r="CA17" s="11">
        <f>BY17-BZ17</f>
        <v>0</v>
      </c>
      <c r="CB17" s="110">
        <f>CA17*CA17</f>
        <v>0</v>
      </c>
      <c r="CC17" s="14" t="s">
        <v>16</v>
      </c>
      <c r="CD17" s="15" t="s">
        <v>17</v>
      </c>
      <c r="CE17" s="13"/>
      <c r="CF17" s="2"/>
      <c r="CG17" s="2"/>
      <c r="CH17" s="17"/>
      <c r="CJ17" s="64">
        <f>Sheet1!H64</f>
        <v>0</v>
      </c>
      <c r="CK17" s="11">
        <f>CJ21</f>
        <v>0</v>
      </c>
      <c r="CL17" s="11">
        <f>CJ17-CK17</f>
        <v>0</v>
      </c>
      <c r="CM17" s="110">
        <f>CL17*CL17</f>
        <v>0</v>
      </c>
      <c r="CN17" s="14" t="s">
        <v>16</v>
      </c>
      <c r="CO17" s="15" t="s">
        <v>17</v>
      </c>
      <c r="CP17" s="13"/>
      <c r="CQ17" s="2"/>
      <c r="CR17" s="2"/>
      <c r="CS17" s="17"/>
      <c r="CU17" s="64">
        <f>Sheet1!H65</f>
        <v>0</v>
      </c>
      <c r="CV17" s="11">
        <f>CU21</f>
        <v>0</v>
      </c>
      <c r="CW17" s="11">
        <f>CU17-CV17</f>
        <v>0</v>
      </c>
      <c r="CX17" s="110">
        <f>CW17*CW17</f>
        <v>0</v>
      </c>
      <c r="CY17" s="14" t="s">
        <v>16</v>
      </c>
      <c r="CZ17" s="15" t="s">
        <v>17</v>
      </c>
      <c r="DA17" s="13"/>
      <c r="DB17" s="2"/>
      <c r="DC17" s="2"/>
      <c r="DD17" s="17"/>
      <c r="DF17" s="64">
        <f>Sheet1!H66</f>
        <v>0</v>
      </c>
      <c r="DG17" s="11">
        <f>DF21</f>
        <v>0</v>
      </c>
      <c r="DH17" s="11">
        <f>DF17-DG17</f>
        <v>0</v>
      </c>
      <c r="DI17" s="110">
        <f>DH17*DH17</f>
        <v>0</v>
      </c>
      <c r="DJ17" s="14" t="s">
        <v>16</v>
      </c>
      <c r="DK17" s="15" t="s">
        <v>17</v>
      </c>
      <c r="DL17" s="13"/>
      <c r="DM17" s="2"/>
      <c r="DN17" s="2"/>
      <c r="DO17" s="17"/>
      <c r="DQ17" s="64">
        <f>Sheet1!H67</f>
        <v>0</v>
      </c>
      <c r="DR17" s="11">
        <f>DQ21</f>
        <v>0</v>
      </c>
      <c r="DS17" s="11">
        <f>DQ17-DR17</f>
        <v>0</v>
      </c>
      <c r="DT17" s="110">
        <f>DS17*DS17</f>
        <v>0</v>
      </c>
      <c r="DU17" s="14" t="s">
        <v>16</v>
      </c>
      <c r="DV17" s="15" t="s">
        <v>17</v>
      </c>
      <c r="DW17" s="13"/>
      <c r="DX17" s="2"/>
      <c r="DY17" s="2"/>
      <c r="DZ17" s="17"/>
      <c r="EB17" s="64">
        <f>Sheet1!H68</f>
        <v>0</v>
      </c>
      <c r="EC17" s="11">
        <f>EB21</f>
        <v>0</v>
      </c>
      <c r="ED17" s="11">
        <f>EB17-EC17</f>
        <v>0</v>
      </c>
      <c r="EE17" s="110">
        <f>ED17*ED17</f>
        <v>0</v>
      </c>
      <c r="EF17" s="14" t="s">
        <v>16</v>
      </c>
      <c r="EG17" s="15" t="s">
        <v>17</v>
      </c>
      <c r="EH17" s="13"/>
      <c r="EI17" s="2"/>
      <c r="EJ17" s="2"/>
      <c r="EK17" s="17"/>
      <c r="EM17" s="64">
        <f>Sheet1!H69</f>
        <v>0</v>
      </c>
      <c r="EN17" s="11">
        <f>EM21</f>
        <v>0</v>
      </c>
      <c r="EO17" s="11">
        <f>EM17-EN17</f>
        <v>0</v>
      </c>
      <c r="EP17" s="110">
        <f>EO17*EO17</f>
        <v>0</v>
      </c>
      <c r="EQ17" s="14" t="s">
        <v>16</v>
      </c>
      <c r="ER17" s="15" t="s">
        <v>17</v>
      </c>
      <c r="ES17" s="13"/>
      <c r="ET17" s="2"/>
      <c r="EU17" s="2"/>
      <c r="EV17" s="17"/>
      <c r="EX17" s="64">
        <f>Sheet1!H70</f>
        <v>0</v>
      </c>
      <c r="EY17" s="11">
        <f>EX21</f>
        <v>0</v>
      </c>
      <c r="EZ17" s="11">
        <f>EX17-EY17</f>
        <v>0</v>
      </c>
      <c r="FA17" s="110">
        <f>EZ17*EZ17</f>
        <v>0</v>
      </c>
      <c r="FB17" s="14" t="s">
        <v>16</v>
      </c>
      <c r="FC17" s="15" t="s">
        <v>17</v>
      </c>
      <c r="FD17" s="13"/>
      <c r="FE17" s="2"/>
      <c r="FF17" s="2"/>
      <c r="FG17" s="17"/>
      <c r="FI17" s="64">
        <f>Sheet1!H71</f>
        <v>0</v>
      </c>
      <c r="FJ17" s="11">
        <f>FI21</f>
        <v>0</v>
      </c>
      <c r="FK17" s="11">
        <f>FI17-FJ17</f>
        <v>0</v>
      </c>
      <c r="FL17" s="110">
        <f>FK17*FK17</f>
        <v>0</v>
      </c>
      <c r="FM17" s="14" t="s">
        <v>16</v>
      </c>
      <c r="FN17" s="15" t="s">
        <v>17</v>
      </c>
      <c r="FO17" s="13"/>
      <c r="FP17" s="2"/>
      <c r="FQ17" s="2"/>
      <c r="FR17" s="17"/>
      <c r="FT17" s="64">
        <f>Sheet1!H72</f>
        <v>0</v>
      </c>
      <c r="FU17" s="11">
        <f>FT21</f>
        <v>0</v>
      </c>
      <c r="FV17" s="11">
        <f>FT17-FU17</f>
        <v>0</v>
      </c>
      <c r="FW17" s="110">
        <f>FV17*FV17</f>
        <v>0</v>
      </c>
      <c r="FX17" s="14" t="s">
        <v>16</v>
      </c>
      <c r="FY17" s="15" t="s">
        <v>17</v>
      </c>
      <c r="FZ17" s="13"/>
      <c r="GA17" s="2"/>
      <c r="GB17" s="2"/>
      <c r="GC17" s="17"/>
      <c r="GE17" s="64">
        <f>Sheet1!H73</f>
        <v>0</v>
      </c>
      <c r="GF17" s="11">
        <f>GE21</f>
        <v>0</v>
      </c>
      <c r="GG17" s="11">
        <f>GE17-GF17</f>
        <v>0</v>
      </c>
      <c r="GH17" s="110">
        <f>GG17*GG17</f>
        <v>0</v>
      </c>
      <c r="GI17" s="14" t="s">
        <v>16</v>
      </c>
      <c r="GJ17" s="15" t="s">
        <v>17</v>
      </c>
      <c r="GK17" s="13"/>
      <c r="GL17" s="2"/>
      <c r="GM17" s="2"/>
      <c r="GN17" s="17"/>
    </row>
    <row r="18" spans="2:196" x14ac:dyDescent="0.3">
      <c r="B18" s="64">
        <f>Sheet1!I56</f>
        <v>0</v>
      </c>
      <c r="C18" s="11">
        <f>B21</f>
        <v>0</v>
      </c>
      <c r="D18" s="11">
        <f>B18-C18</f>
        <v>0</v>
      </c>
      <c r="E18" s="6">
        <f>D18*D18</f>
        <v>0</v>
      </c>
      <c r="F18" s="16"/>
      <c r="G18" s="2" t="s">
        <v>18</v>
      </c>
      <c r="H18" s="17">
        <v>4</v>
      </c>
      <c r="K18" s="13"/>
      <c r="L18" s="64">
        <f>Sheet1!I57</f>
        <v>0</v>
      </c>
      <c r="M18" s="11">
        <f>L21</f>
        <v>0</v>
      </c>
      <c r="N18" s="11">
        <f>L18-M18</f>
        <v>0</v>
      </c>
      <c r="O18" s="6">
        <f>N18*N18</f>
        <v>0</v>
      </c>
      <c r="P18" s="16"/>
      <c r="Q18" s="2" t="s">
        <v>18</v>
      </c>
      <c r="R18" s="17">
        <v>4</v>
      </c>
      <c r="U18" s="13"/>
      <c r="V18" s="64">
        <f>Sheet1!I58</f>
        <v>0</v>
      </c>
      <c r="W18" s="11">
        <f>V21</f>
        <v>0</v>
      </c>
      <c r="X18" s="11">
        <f>V18-W18</f>
        <v>0</v>
      </c>
      <c r="Y18" s="6">
        <f>X18*X18</f>
        <v>0</v>
      </c>
      <c r="Z18" s="16"/>
      <c r="AA18" s="2" t="s">
        <v>18</v>
      </c>
      <c r="AB18" s="17">
        <v>4</v>
      </c>
      <c r="AE18" s="13"/>
      <c r="AG18" s="64">
        <f>Sheet1!I59</f>
        <v>0</v>
      </c>
      <c r="AH18" s="11">
        <f>AG21</f>
        <v>0</v>
      </c>
      <c r="AI18" s="11">
        <f>AG18-AH18</f>
        <v>0</v>
      </c>
      <c r="AJ18" s="110">
        <f>AI18*AI18</f>
        <v>0</v>
      </c>
      <c r="AK18" s="16"/>
      <c r="AL18" s="2" t="s">
        <v>18</v>
      </c>
      <c r="AM18" s="17">
        <v>4</v>
      </c>
      <c r="AP18" s="13"/>
      <c r="AR18" s="64">
        <f>Sheet1!I60</f>
        <v>0</v>
      </c>
      <c r="AS18" s="11">
        <f>AR21</f>
        <v>0</v>
      </c>
      <c r="AT18" s="11">
        <f>AR18-AS18</f>
        <v>0</v>
      </c>
      <c r="AU18" s="110">
        <f>AT18*AT18</f>
        <v>0</v>
      </c>
      <c r="AV18" s="16"/>
      <c r="AW18" s="2" t="s">
        <v>18</v>
      </c>
      <c r="AX18" s="17">
        <v>4</v>
      </c>
      <c r="BA18" s="13"/>
      <c r="BC18" s="64">
        <f>Sheet1!I61</f>
        <v>0</v>
      </c>
      <c r="BD18" s="11">
        <f>BC21</f>
        <v>0</v>
      </c>
      <c r="BE18" s="11">
        <f>BC18-BD18</f>
        <v>0</v>
      </c>
      <c r="BF18" s="110">
        <f>BE18*BE18</f>
        <v>0</v>
      </c>
      <c r="BG18" s="16"/>
      <c r="BH18" s="2" t="s">
        <v>18</v>
      </c>
      <c r="BI18" s="17">
        <v>4</v>
      </c>
      <c r="BL18" s="13"/>
      <c r="BN18" s="64">
        <f>Sheet1!I62</f>
        <v>0</v>
      </c>
      <c r="BO18" s="11">
        <f>BN21</f>
        <v>0</v>
      </c>
      <c r="BP18" s="11">
        <f>BN18-BO18</f>
        <v>0</v>
      </c>
      <c r="BQ18" s="110">
        <f>BP18*BP18</f>
        <v>0</v>
      </c>
      <c r="BR18" s="16"/>
      <c r="BS18" s="2" t="s">
        <v>18</v>
      </c>
      <c r="BT18" s="17">
        <v>4</v>
      </c>
      <c r="BW18" s="13"/>
      <c r="BY18" s="64">
        <f>Sheet1!I63</f>
        <v>0</v>
      </c>
      <c r="BZ18" s="11">
        <f>BY21</f>
        <v>0</v>
      </c>
      <c r="CA18" s="11">
        <f>BY18-BZ18</f>
        <v>0</v>
      </c>
      <c r="CB18" s="110">
        <f>CA18*CA18</f>
        <v>0</v>
      </c>
      <c r="CC18" s="16"/>
      <c r="CD18" s="2" t="s">
        <v>18</v>
      </c>
      <c r="CE18" s="17">
        <v>4</v>
      </c>
      <c r="CH18" s="13"/>
      <c r="CJ18" s="64">
        <f>Sheet1!I64</f>
        <v>0</v>
      </c>
      <c r="CK18" s="11">
        <f>CJ21</f>
        <v>0</v>
      </c>
      <c r="CL18" s="11">
        <f>CJ18-CK18</f>
        <v>0</v>
      </c>
      <c r="CM18" s="110">
        <f>CL18*CL18</f>
        <v>0</v>
      </c>
      <c r="CN18" s="16"/>
      <c r="CO18" s="2" t="s">
        <v>18</v>
      </c>
      <c r="CP18" s="17">
        <v>4</v>
      </c>
      <c r="CS18" s="13"/>
      <c r="CU18" s="64">
        <f>Sheet1!I65</f>
        <v>0</v>
      </c>
      <c r="CV18" s="11">
        <f>CU21</f>
        <v>0</v>
      </c>
      <c r="CW18" s="11">
        <f>CU18-CV18</f>
        <v>0</v>
      </c>
      <c r="CX18" s="110">
        <f>CW18*CW18</f>
        <v>0</v>
      </c>
      <c r="CY18" s="16"/>
      <c r="CZ18" s="2" t="s">
        <v>18</v>
      </c>
      <c r="DA18" s="17">
        <v>4</v>
      </c>
      <c r="DD18" s="13"/>
      <c r="DF18" s="64">
        <f>Sheet1!I66</f>
        <v>0</v>
      </c>
      <c r="DG18" s="11">
        <f>DF21</f>
        <v>0</v>
      </c>
      <c r="DH18" s="11">
        <f>DF18-DG18</f>
        <v>0</v>
      </c>
      <c r="DI18" s="110">
        <f>DH18*DH18</f>
        <v>0</v>
      </c>
      <c r="DJ18" s="16"/>
      <c r="DK18" s="2" t="s">
        <v>18</v>
      </c>
      <c r="DL18" s="17">
        <v>4</v>
      </c>
      <c r="DO18" s="13"/>
      <c r="DQ18" s="64">
        <f>Sheet1!I67</f>
        <v>0</v>
      </c>
      <c r="DR18" s="11">
        <f>DQ21</f>
        <v>0</v>
      </c>
      <c r="DS18" s="11">
        <f>DQ18-DR18</f>
        <v>0</v>
      </c>
      <c r="DT18" s="110">
        <f>DS18*DS18</f>
        <v>0</v>
      </c>
      <c r="DU18" s="16"/>
      <c r="DV18" s="2" t="s">
        <v>18</v>
      </c>
      <c r="DW18" s="17">
        <v>4</v>
      </c>
      <c r="DZ18" s="13"/>
      <c r="EB18" s="64">
        <f>Sheet1!I68</f>
        <v>0</v>
      </c>
      <c r="EC18" s="11">
        <f>EB21</f>
        <v>0</v>
      </c>
      <c r="ED18" s="11">
        <f>EB18-EC18</f>
        <v>0</v>
      </c>
      <c r="EE18" s="110">
        <f>ED18*ED18</f>
        <v>0</v>
      </c>
      <c r="EF18" s="16"/>
      <c r="EG18" s="2" t="s">
        <v>18</v>
      </c>
      <c r="EH18" s="17">
        <v>4</v>
      </c>
      <c r="EK18" s="13"/>
      <c r="EM18" s="64">
        <f>Sheet1!I69</f>
        <v>0</v>
      </c>
      <c r="EN18" s="11">
        <f>EM21</f>
        <v>0</v>
      </c>
      <c r="EO18" s="11">
        <f>EM18-EN18</f>
        <v>0</v>
      </c>
      <c r="EP18" s="110">
        <f>EO18*EO18</f>
        <v>0</v>
      </c>
      <c r="EQ18" s="16"/>
      <c r="ER18" s="2" t="s">
        <v>18</v>
      </c>
      <c r="ES18" s="17">
        <v>4</v>
      </c>
      <c r="EV18" s="13"/>
      <c r="EX18" s="64">
        <f>Sheet1!I70</f>
        <v>0</v>
      </c>
      <c r="EY18" s="11">
        <f>EX21</f>
        <v>0</v>
      </c>
      <c r="EZ18" s="11">
        <f>EX18-EY18</f>
        <v>0</v>
      </c>
      <c r="FA18" s="110">
        <f>EZ18*EZ18</f>
        <v>0</v>
      </c>
      <c r="FB18" s="16"/>
      <c r="FC18" s="2" t="s">
        <v>18</v>
      </c>
      <c r="FD18" s="17">
        <v>4</v>
      </c>
      <c r="FG18" s="13"/>
      <c r="FI18" s="64">
        <f>Sheet1!I71</f>
        <v>0</v>
      </c>
      <c r="FJ18" s="11">
        <f>FI21</f>
        <v>0</v>
      </c>
      <c r="FK18" s="11">
        <f>FI18-FJ18</f>
        <v>0</v>
      </c>
      <c r="FL18" s="110">
        <f>FK18*FK18</f>
        <v>0</v>
      </c>
      <c r="FM18" s="16"/>
      <c r="FN18" s="2" t="s">
        <v>18</v>
      </c>
      <c r="FO18" s="17">
        <v>4</v>
      </c>
      <c r="FR18" s="13"/>
      <c r="FT18" s="64">
        <f>Sheet1!I72</f>
        <v>0</v>
      </c>
      <c r="FU18" s="11">
        <f>FT21</f>
        <v>0</v>
      </c>
      <c r="FV18" s="11">
        <f>FT18-FU18</f>
        <v>0</v>
      </c>
      <c r="FW18" s="110">
        <f>FV18*FV18</f>
        <v>0</v>
      </c>
      <c r="FX18" s="16"/>
      <c r="FY18" s="2" t="s">
        <v>18</v>
      </c>
      <c r="FZ18" s="17">
        <v>4</v>
      </c>
      <c r="GC18" s="13"/>
      <c r="GE18" s="64">
        <f>Sheet1!I73</f>
        <v>0</v>
      </c>
      <c r="GF18" s="11">
        <f>GE21</f>
        <v>0</v>
      </c>
      <c r="GG18" s="11">
        <f>GE18-GF18</f>
        <v>0</v>
      </c>
      <c r="GH18" s="110">
        <f>GG18*GG18</f>
        <v>0</v>
      </c>
      <c r="GI18" s="16"/>
      <c r="GJ18" s="2" t="s">
        <v>18</v>
      </c>
      <c r="GK18" s="17">
        <v>4</v>
      </c>
      <c r="GN18" s="13"/>
    </row>
    <row r="19" spans="2:196" x14ac:dyDescent="0.3">
      <c r="B19" s="64">
        <f>Sheet1!J56</f>
        <v>0</v>
      </c>
      <c r="C19" s="11">
        <f>B21</f>
        <v>0</v>
      </c>
      <c r="D19" s="11">
        <f>B19-C19</f>
        <v>0</v>
      </c>
      <c r="E19" s="6">
        <f>D19*D19</f>
        <v>0</v>
      </c>
      <c r="F19" s="16"/>
      <c r="H19" s="13"/>
      <c r="I19" s="2"/>
      <c r="J19" s="2"/>
      <c r="K19" s="17"/>
      <c r="L19" s="64">
        <f>Sheet1!J57</f>
        <v>0</v>
      </c>
      <c r="M19" s="11">
        <f>L21</f>
        <v>0</v>
      </c>
      <c r="N19" s="11">
        <f>L19-M19</f>
        <v>0</v>
      </c>
      <c r="O19" s="6">
        <f>N19*N19</f>
        <v>0</v>
      </c>
      <c r="P19" s="16"/>
      <c r="R19" s="13"/>
      <c r="S19" s="2"/>
      <c r="T19" s="2"/>
      <c r="U19" s="17"/>
      <c r="V19" s="64">
        <f>Sheet1!J58</f>
        <v>0</v>
      </c>
      <c r="W19" s="11">
        <f>V21</f>
        <v>0</v>
      </c>
      <c r="X19" s="11">
        <f>V19-W19</f>
        <v>0</v>
      </c>
      <c r="Y19" s="6">
        <f>X19*X19</f>
        <v>0</v>
      </c>
      <c r="Z19" s="16"/>
      <c r="AB19" s="13"/>
      <c r="AC19" s="2"/>
      <c r="AD19" s="2"/>
      <c r="AE19" s="17"/>
      <c r="AG19" s="64">
        <f>Sheet1!J59</f>
        <v>0</v>
      </c>
      <c r="AH19" s="11">
        <f>AG21</f>
        <v>0</v>
      </c>
      <c r="AI19" s="11">
        <f>AG19-AH19</f>
        <v>0</v>
      </c>
      <c r="AJ19" s="110">
        <f>AI19*AI19</f>
        <v>0</v>
      </c>
      <c r="AK19" s="16"/>
      <c r="AM19" s="13"/>
      <c r="AN19" s="2"/>
      <c r="AO19" s="2"/>
      <c r="AP19" s="17"/>
      <c r="AR19" s="64">
        <f>Sheet1!J60</f>
        <v>0</v>
      </c>
      <c r="AS19" s="11">
        <f>AR21</f>
        <v>0</v>
      </c>
      <c r="AT19" s="11">
        <f>AR19-AS19</f>
        <v>0</v>
      </c>
      <c r="AU19" s="110">
        <f>AT19*AT19</f>
        <v>0</v>
      </c>
      <c r="AV19" s="16"/>
      <c r="AX19" s="13"/>
      <c r="AY19" s="2"/>
      <c r="AZ19" s="2"/>
      <c r="BA19" s="17"/>
      <c r="BC19" s="64">
        <f>Sheet1!J61</f>
        <v>0</v>
      </c>
      <c r="BD19" s="11">
        <f>BC21</f>
        <v>0</v>
      </c>
      <c r="BE19" s="11">
        <f>BC19-BD19</f>
        <v>0</v>
      </c>
      <c r="BF19" s="110">
        <f>BE19*BE19</f>
        <v>0</v>
      </c>
      <c r="BG19" s="16"/>
      <c r="BI19" s="13"/>
      <c r="BJ19" s="2"/>
      <c r="BK19" s="2"/>
      <c r="BL19" s="17"/>
      <c r="BN19" s="64">
        <f>Sheet1!J62</f>
        <v>0</v>
      </c>
      <c r="BO19" s="11">
        <f>BN21</f>
        <v>0</v>
      </c>
      <c r="BP19" s="11">
        <f>BN19-BO19</f>
        <v>0</v>
      </c>
      <c r="BQ19" s="110">
        <f>BP19*BP19</f>
        <v>0</v>
      </c>
      <c r="BR19" s="16"/>
      <c r="BT19" s="13"/>
      <c r="BU19" s="2"/>
      <c r="BV19" s="2"/>
      <c r="BW19" s="17"/>
      <c r="BY19" s="64">
        <f>Sheet1!J63</f>
        <v>0</v>
      </c>
      <c r="BZ19" s="11">
        <f>BY21</f>
        <v>0</v>
      </c>
      <c r="CA19" s="11">
        <f>BY19-BZ19</f>
        <v>0</v>
      </c>
      <c r="CB19" s="110">
        <f>CA19*CA19</f>
        <v>0</v>
      </c>
      <c r="CC19" s="16"/>
      <c r="CE19" s="13"/>
      <c r="CF19" s="2"/>
      <c r="CG19" s="2"/>
      <c r="CH19" s="17"/>
      <c r="CJ19" s="64">
        <f>Sheet1!J64</f>
        <v>0</v>
      </c>
      <c r="CK19" s="11">
        <f>CJ21</f>
        <v>0</v>
      </c>
      <c r="CL19" s="11">
        <f>CJ19-CK19</f>
        <v>0</v>
      </c>
      <c r="CM19" s="110">
        <f>CL19*CL19</f>
        <v>0</v>
      </c>
      <c r="CN19" s="16"/>
      <c r="CP19" s="13"/>
      <c r="CQ19" s="2"/>
      <c r="CR19" s="2"/>
      <c r="CS19" s="17"/>
      <c r="CU19" s="64">
        <f>Sheet1!J65</f>
        <v>0</v>
      </c>
      <c r="CV19" s="11">
        <f>CU21</f>
        <v>0</v>
      </c>
      <c r="CW19" s="11">
        <f>CU19-CV19</f>
        <v>0</v>
      </c>
      <c r="CX19" s="110">
        <f>CW19*CW19</f>
        <v>0</v>
      </c>
      <c r="CY19" s="16"/>
      <c r="DA19" s="13"/>
      <c r="DB19" s="2"/>
      <c r="DC19" s="2"/>
      <c r="DD19" s="17"/>
      <c r="DF19" s="64">
        <f>Sheet1!J66</f>
        <v>0</v>
      </c>
      <c r="DG19" s="11">
        <f>DF21</f>
        <v>0</v>
      </c>
      <c r="DH19" s="11">
        <f>DF19-DG19</f>
        <v>0</v>
      </c>
      <c r="DI19" s="110">
        <f>DH19*DH19</f>
        <v>0</v>
      </c>
      <c r="DJ19" s="16"/>
      <c r="DL19" s="13"/>
      <c r="DM19" s="2"/>
      <c r="DN19" s="2"/>
      <c r="DO19" s="17"/>
      <c r="DQ19" s="64">
        <f>Sheet1!J67</f>
        <v>0</v>
      </c>
      <c r="DR19" s="11">
        <f>DQ21</f>
        <v>0</v>
      </c>
      <c r="DS19" s="11">
        <f>DQ19-DR19</f>
        <v>0</v>
      </c>
      <c r="DT19" s="110">
        <f>DS19*DS19</f>
        <v>0</v>
      </c>
      <c r="DU19" s="16"/>
      <c r="DW19" s="13"/>
      <c r="DX19" s="2"/>
      <c r="DY19" s="2"/>
      <c r="DZ19" s="17"/>
      <c r="EB19" s="64">
        <f>Sheet1!J68</f>
        <v>0</v>
      </c>
      <c r="EC19" s="11">
        <f>EB21</f>
        <v>0</v>
      </c>
      <c r="ED19" s="11">
        <f>EB19-EC19</f>
        <v>0</v>
      </c>
      <c r="EE19" s="110">
        <f>ED19*ED19</f>
        <v>0</v>
      </c>
      <c r="EF19" s="16"/>
      <c r="EH19" s="13"/>
      <c r="EI19" s="2"/>
      <c r="EJ19" s="2"/>
      <c r="EK19" s="17"/>
      <c r="EM19" s="64">
        <f>Sheet1!J69</f>
        <v>0</v>
      </c>
      <c r="EN19" s="11">
        <f>EM21</f>
        <v>0</v>
      </c>
      <c r="EO19" s="11">
        <f>EM19-EN19</f>
        <v>0</v>
      </c>
      <c r="EP19" s="110">
        <f>EO19*EO19</f>
        <v>0</v>
      </c>
      <c r="EQ19" s="16"/>
      <c r="ES19" s="13"/>
      <c r="ET19" s="2"/>
      <c r="EU19" s="2"/>
      <c r="EV19" s="17"/>
      <c r="EX19" s="64">
        <f>Sheet1!J70</f>
        <v>0</v>
      </c>
      <c r="EY19" s="11">
        <f>EX21</f>
        <v>0</v>
      </c>
      <c r="EZ19" s="11">
        <f>EX19-EY19</f>
        <v>0</v>
      </c>
      <c r="FA19" s="110">
        <f>EZ19*EZ19</f>
        <v>0</v>
      </c>
      <c r="FB19" s="16"/>
      <c r="FD19" s="13"/>
      <c r="FE19" s="2"/>
      <c r="FF19" s="2"/>
      <c r="FG19" s="17"/>
      <c r="FI19" s="64">
        <f>Sheet1!J71</f>
        <v>0</v>
      </c>
      <c r="FJ19" s="11">
        <f>FI21</f>
        <v>0</v>
      </c>
      <c r="FK19" s="11">
        <f>FI19-FJ19</f>
        <v>0</v>
      </c>
      <c r="FL19" s="110">
        <f>FK19*FK19</f>
        <v>0</v>
      </c>
      <c r="FM19" s="16"/>
      <c r="FO19" s="13"/>
      <c r="FP19" s="2"/>
      <c r="FQ19" s="2"/>
      <c r="FR19" s="17"/>
      <c r="FT19" s="64">
        <f>Sheet1!J72</f>
        <v>0</v>
      </c>
      <c r="FU19" s="11">
        <f>FT21</f>
        <v>0</v>
      </c>
      <c r="FV19" s="11">
        <f>FT19-FU19</f>
        <v>0</v>
      </c>
      <c r="FW19" s="110">
        <f>FV19*FV19</f>
        <v>0</v>
      </c>
      <c r="FX19" s="16"/>
      <c r="FZ19" s="13"/>
      <c r="GA19" s="2"/>
      <c r="GB19" s="2"/>
      <c r="GC19" s="17"/>
      <c r="GE19" s="64">
        <f>Sheet1!J73</f>
        <v>0</v>
      </c>
      <c r="GF19" s="11">
        <f>GE21</f>
        <v>0</v>
      </c>
      <c r="GG19" s="11">
        <f>GE19-GF19</f>
        <v>0</v>
      </c>
      <c r="GH19" s="110">
        <f>GG19*GG19</f>
        <v>0</v>
      </c>
      <c r="GI19" s="16"/>
      <c r="GK19" s="13"/>
      <c r="GL19" s="2"/>
      <c r="GM19" s="2"/>
      <c r="GN19" s="17"/>
    </row>
    <row r="20" spans="2:196" x14ac:dyDescent="0.3">
      <c r="B20" s="64">
        <f>Sheet1!K56</f>
        <v>0</v>
      </c>
      <c r="C20" s="11">
        <f>B21</f>
        <v>0</v>
      </c>
      <c r="D20" s="11">
        <f>B20-C20</f>
        <v>0</v>
      </c>
      <c r="E20" s="6">
        <f>D20*D20</f>
        <v>0</v>
      </c>
      <c r="F20" s="14" t="s">
        <v>16</v>
      </c>
      <c r="G20" s="2">
        <f>E21/H18</f>
        <v>0</v>
      </c>
      <c r="H20" s="13"/>
      <c r="I20" s="2"/>
      <c r="J20" s="2"/>
      <c r="K20" s="17"/>
      <c r="L20" s="64">
        <f>Sheet1!K57</f>
        <v>0</v>
      </c>
      <c r="M20" s="11">
        <f>L21</f>
        <v>0</v>
      </c>
      <c r="N20" s="11">
        <f>L20-M20</f>
        <v>0</v>
      </c>
      <c r="O20" s="6">
        <f>N20*N20</f>
        <v>0</v>
      </c>
      <c r="P20" s="14" t="s">
        <v>16</v>
      </c>
      <c r="Q20" s="2">
        <f>O21/R18</f>
        <v>0</v>
      </c>
      <c r="R20" s="13"/>
      <c r="S20" s="2"/>
      <c r="T20" s="2"/>
      <c r="U20" s="17"/>
      <c r="V20" s="64">
        <f>Sheet1!K58</f>
        <v>0</v>
      </c>
      <c r="W20" s="11">
        <f>V21</f>
        <v>0</v>
      </c>
      <c r="X20" s="11">
        <f>V20-W20</f>
        <v>0</v>
      </c>
      <c r="Y20" s="6">
        <f>X20*X20</f>
        <v>0</v>
      </c>
      <c r="Z20" s="14" t="s">
        <v>16</v>
      </c>
      <c r="AA20" s="2">
        <f>Y21/AB18</f>
        <v>0</v>
      </c>
      <c r="AB20" s="13"/>
      <c r="AC20" s="2"/>
      <c r="AD20" s="2"/>
      <c r="AE20" s="17"/>
      <c r="AG20" s="64">
        <f>Sheet1!K59</f>
        <v>0</v>
      </c>
      <c r="AH20" s="11">
        <f>AG21</f>
        <v>0</v>
      </c>
      <c r="AI20" s="11">
        <f>AG20-AH20</f>
        <v>0</v>
      </c>
      <c r="AJ20" s="110">
        <f>AI20*AI20</f>
        <v>0</v>
      </c>
      <c r="AK20" s="14" t="s">
        <v>16</v>
      </c>
      <c r="AL20" s="2">
        <f>AJ21/AM18</f>
        <v>0</v>
      </c>
      <c r="AM20" s="13"/>
      <c r="AN20" s="2"/>
      <c r="AO20" s="2"/>
      <c r="AP20" s="17"/>
      <c r="AR20" s="64">
        <f>Sheet1!K60</f>
        <v>0</v>
      </c>
      <c r="AS20" s="11">
        <f>AR21</f>
        <v>0</v>
      </c>
      <c r="AT20" s="11">
        <f>AR20-AS20</f>
        <v>0</v>
      </c>
      <c r="AU20" s="110">
        <f>AT20*AT20</f>
        <v>0</v>
      </c>
      <c r="AV20" s="14" t="s">
        <v>16</v>
      </c>
      <c r="AW20" s="2">
        <f>AU21/AX18</f>
        <v>0</v>
      </c>
      <c r="AX20" s="13"/>
      <c r="AY20" s="2"/>
      <c r="AZ20" s="2"/>
      <c r="BA20" s="17"/>
      <c r="BC20" s="64">
        <f>Sheet1!K61</f>
        <v>0</v>
      </c>
      <c r="BD20" s="11">
        <f>BC21</f>
        <v>0</v>
      </c>
      <c r="BE20" s="11">
        <f>BC20-BD20</f>
        <v>0</v>
      </c>
      <c r="BF20" s="110">
        <f>BE20*BE20</f>
        <v>0</v>
      </c>
      <c r="BG20" s="14" t="s">
        <v>16</v>
      </c>
      <c r="BH20" s="2">
        <f>BF21/BI18</f>
        <v>0</v>
      </c>
      <c r="BI20" s="13"/>
      <c r="BJ20" s="2"/>
      <c r="BK20" s="2"/>
      <c r="BL20" s="17"/>
      <c r="BN20" s="64">
        <f>Sheet1!K62</f>
        <v>0</v>
      </c>
      <c r="BO20" s="11">
        <f>BN21</f>
        <v>0</v>
      </c>
      <c r="BP20" s="11">
        <f>BN20-BO20</f>
        <v>0</v>
      </c>
      <c r="BQ20" s="110">
        <f>BP20*BP20</f>
        <v>0</v>
      </c>
      <c r="BR20" s="14" t="s">
        <v>16</v>
      </c>
      <c r="BS20" s="2">
        <f>BQ21/BT18</f>
        <v>0</v>
      </c>
      <c r="BT20" s="13"/>
      <c r="BU20" s="2"/>
      <c r="BV20" s="2"/>
      <c r="BW20" s="17"/>
      <c r="BY20" s="64">
        <f>Sheet1!K63</f>
        <v>0</v>
      </c>
      <c r="BZ20" s="11">
        <f>BY21</f>
        <v>0</v>
      </c>
      <c r="CA20" s="11">
        <f>BY20-BZ20</f>
        <v>0</v>
      </c>
      <c r="CB20" s="110">
        <f>CA20*CA20</f>
        <v>0</v>
      </c>
      <c r="CC20" s="14" t="s">
        <v>16</v>
      </c>
      <c r="CD20" s="2">
        <f>CB21/CE18</f>
        <v>0</v>
      </c>
      <c r="CE20" s="13"/>
      <c r="CF20" s="2"/>
      <c r="CG20" s="2"/>
      <c r="CH20" s="17"/>
      <c r="CJ20" s="64">
        <f>Sheet1!K64</f>
        <v>0</v>
      </c>
      <c r="CK20" s="11">
        <f>CJ21</f>
        <v>0</v>
      </c>
      <c r="CL20" s="11">
        <f>CJ20-CK20</f>
        <v>0</v>
      </c>
      <c r="CM20" s="110">
        <f>CL20*CL20</f>
        <v>0</v>
      </c>
      <c r="CN20" s="14" t="s">
        <v>16</v>
      </c>
      <c r="CO20" s="2">
        <f>CM21/CP18</f>
        <v>0</v>
      </c>
      <c r="CP20" s="13"/>
      <c r="CQ20" s="2"/>
      <c r="CR20" s="2"/>
      <c r="CS20" s="17"/>
      <c r="CU20" s="64">
        <f>Sheet1!K65</f>
        <v>0</v>
      </c>
      <c r="CV20" s="11">
        <f>CU21</f>
        <v>0</v>
      </c>
      <c r="CW20" s="11">
        <f>CU20-CV20</f>
        <v>0</v>
      </c>
      <c r="CX20" s="110">
        <f>CW20*CW20</f>
        <v>0</v>
      </c>
      <c r="CY20" s="14" t="s">
        <v>16</v>
      </c>
      <c r="CZ20" s="2">
        <f>CX21/DA18</f>
        <v>0</v>
      </c>
      <c r="DA20" s="13"/>
      <c r="DB20" s="2"/>
      <c r="DC20" s="2"/>
      <c r="DD20" s="17"/>
      <c r="DF20" s="64">
        <f>Sheet1!K66</f>
        <v>0</v>
      </c>
      <c r="DG20" s="11">
        <f>DF21</f>
        <v>0</v>
      </c>
      <c r="DH20" s="11">
        <f>DF20-DG20</f>
        <v>0</v>
      </c>
      <c r="DI20" s="110">
        <f>DH20*DH20</f>
        <v>0</v>
      </c>
      <c r="DJ20" s="14" t="s">
        <v>16</v>
      </c>
      <c r="DK20" s="2">
        <f>DI21/DL18</f>
        <v>0</v>
      </c>
      <c r="DL20" s="13"/>
      <c r="DM20" s="2"/>
      <c r="DN20" s="2"/>
      <c r="DO20" s="17"/>
      <c r="DQ20" s="64">
        <f>Sheet1!K67</f>
        <v>0</v>
      </c>
      <c r="DR20" s="11">
        <f>DQ21</f>
        <v>0</v>
      </c>
      <c r="DS20" s="11">
        <f>DQ20-DR20</f>
        <v>0</v>
      </c>
      <c r="DT20" s="110">
        <f>DS20*DS20</f>
        <v>0</v>
      </c>
      <c r="DU20" s="14" t="s">
        <v>16</v>
      </c>
      <c r="DV20" s="2">
        <f>DT21/DW18</f>
        <v>0</v>
      </c>
      <c r="DW20" s="13"/>
      <c r="DX20" s="2"/>
      <c r="DY20" s="2"/>
      <c r="DZ20" s="17"/>
      <c r="EB20" s="64">
        <f>Sheet1!K68</f>
        <v>0</v>
      </c>
      <c r="EC20" s="11">
        <f>EB21</f>
        <v>0</v>
      </c>
      <c r="ED20" s="11">
        <f>EB20-EC20</f>
        <v>0</v>
      </c>
      <c r="EE20" s="110">
        <f>ED20*ED20</f>
        <v>0</v>
      </c>
      <c r="EF20" s="14" t="s">
        <v>16</v>
      </c>
      <c r="EG20" s="2">
        <f>EE21/EH18</f>
        <v>0</v>
      </c>
      <c r="EH20" s="13"/>
      <c r="EI20" s="2"/>
      <c r="EJ20" s="2"/>
      <c r="EK20" s="17"/>
      <c r="EM20" s="64">
        <f>Sheet1!K69</f>
        <v>0</v>
      </c>
      <c r="EN20" s="11">
        <f>EM21</f>
        <v>0</v>
      </c>
      <c r="EO20" s="11">
        <f>EM20-EN20</f>
        <v>0</v>
      </c>
      <c r="EP20" s="110">
        <f>EO20*EO20</f>
        <v>0</v>
      </c>
      <c r="EQ20" s="14" t="s">
        <v>16</v>
      </c>
      <c r="ER20" s="2">
        <f>EP21/ES18</f>
        <v>0</v>
      </c>
      <c r="ES20" s="13"/>
      <c r="ET20" s="2"/>
      <c r="EU20" s="2"/>
      <c r="EV20" s="17"/>
      <c r="EX20" s="64">
        <f>Sheet1!K70</f>
        <v>0</v>
      </c>
      <c r="EY20" s="11">
        <f>EX21</f>
        <v>0</v>
      </c>
      <c r="EZ20" s="11">
        <f>EX20-EY20</f>
        <v>0</v>
      </c>
      <c r="FA20" s="110">
        <f>EZ20*EZ20</f>
        <v>0</v>
      </c>
      <c r="FB20" s="14" t="s">
        <v>16</v>
      </c>
      <c r="FC20" s="2">
        <f>FA21/FD18</f>
        <v>0</v>
      </c>
      <c r="FD20" s="13"/>
      <c r="FE20" s="2"/>
      <c r="FF20" s="2"/>
      <c r="FG20" s="17"/>
      <c r="FI20" s="64">
        <f>Sheet1!K71</f>
        <v>0</v>
      </c>
      <c r="FJ20" s="11">
        <f>FI21</f>
        <v>0</v>
      </c>
      <c r="FK20" s="11">
        <f>FI20-FJ20</f>
        <v>0</v>
      </c>
      <c r="FL20" s="110">
        <f>FK20*FK20</f>
        <v>0</v>
      </c>
      <c r="FM20" s="14" t="s">
        <v>16</v>
      </c>
      <c r="FN20" s="2">
        <f>FL21/FO18</f>
        <v>0</v>
      </c>
      <c r="FO20" s="13"/>
      <c r="FP20" s="2"/>
      <c r="FQ20" s="2"/>
      <c r="FR20" s="17"/>
      <c r="FT20" s="64">
        <f>Sheet1!K72</f>
        <v>0</v>
      </c>
      <c r="FU20" s="11">
        <f>FT21</f>
        <v>0</v>
      </c>
      <c r="FV20" s="11">
        <f>FT20-FU20</f>
        <v>0</v>
      </c>
      <c r="FW20" s="110">
        <f>FV20*FV20</f>
        <v>0</v>
      </c>
      <c r="FX20" s="14" t="s">
        <v>16</v>
      </c>
      <c r="FY20" s="2">
        <f>FW21/FZ18</f>
        <v>0</v>
      </c>
      <c r="FZ20" s="13"/>
      <c r="GA20" s="2"/>
      <c r="GB20" s="2"/>
      <c r="GC20" s="17"/>
      <c r="GE20" s="64">
        <f>Sheet1!K73</f>
        <v>0</v>
      </c>
      <c r="GF20" s="11">
        <f>GE21</f>
        <v>0</v>
      </c>
      <c r="GG20" s="11">
        <f>GE20-GF20</f>
        <v>0</v>
      </c>
      <c r="GH20" s="110">
        <f>GG20*GG20</f>
        <v>0</v>
      </c>
      <c r="GI20" s="14" t="s">
        <v>16</v>
      </c>
      <c r="GJ20" s="2">
        <f>GH21/GK18</f>
        <v>0</v>
      </c>
      <c r="GK20" s="13"/>
      <c r="GL20" s="2"/>
      <c r="GM20" s="2"/>
      <c r="GN20" s="17"/>
    </row>
    <row r="21" spans="2:196" x14ac:dyDescent="0.3">
      <c r="B21" s="11">
        <f>AVERAGE(B16:B20)</f>
        <v>0</v>
      </c>
      <c r="D21" s="49" t="s">
        <v>19</v>
      </c>
      <c r="E21" s="18">
        <f>SUM(E16:E20)</f>
        <v>0</v>
      </c>
      <c r="F21" s="16"/>
      <c r="H21" s="13"/>
      <c r="I21" s="4"/>
      <c r="J21" s="4"/>
      <c r="K21" s="50"/>
      <c r="L21" s="11">
        <f>AVERAGE(L16:L20)</f>
        <v>0</v>
      </c>
      <c r="N21" s="49" t="s">
        <v>19</v>
      </c>
      <c r="O21" s="18">
        <f>SUM(O16:O20)</f>
        <v>0</v>
      </c>
      <c r="P21" s="16"/>
      <c r="R21" s="13"/>
      <c r="S21" s="4"/>
      <c r="T21" s="4"/>
      <c r="U21" s="50"/>
      <c r="V21" s="11">
        <f>AVERAGE(V16:V20)</f>
        <v>0</v>
      </c>
      <c r="X21" s="49" t="s">
        <v>19</v>
      </c>
      <c r="Y21" s="18">
        <f>SUM(Y16:Y20)</f>
        <v>0</v>
      </c>
      <c r="Z21" s="16"/>
      <c r="AB21" s="13"/>
      <c r="AC21" s="4"/>
      <c r="AD21" s="4"/>
      <c r="AE21" s="50"/>
      <c r="AG21" s="11">
        <f>AVERAGE(AG16:AG20)</f>
        <v>0</v>
      </c>
      <c r="AI21" s="111" t="s">
        <v>19</v>
      </c>
      <c r="AJ21" s="18">
        <f>SUM(AJ16:AJ20)</f>
        <v>0</v>
      </c>
      <c r="AK21" s="16"/>
      <c r="AM21" s="13"/>
      <c r="AN21" s="4"/>
      <c r="AO21" s="4"/>
      <c r="AP21" s="50"/>
      <c r="AR21" s="11">
        <f>AVERAGE(AR16:AR20)</f>
        <v>0</v>
      </c>
      <c r="AT21" s="111" t="s">
        <v>19</v>
      </c>
      <c r="AU21" s="18">
        <f>SUM(AU16:AU20)</f>
        <v>0</v>
      </c>
      <c r="AV21" s="16"/>
      <c r="AX21" s="13"/>
      <c r="AY21" s="4"/>
      <c r="AZ21" s="4"/>
      <c r="BA21" s="50"/>
      <c r="BC21" s="11">
        <f>AVERAGE(BC16:BC20)</f>
        <v>0</v>
      </c>
      <c r="BE21" s="111" t="s">
        <v>19</v>
      </c>
      <c r="BF21" s="18">
        <f>SUM(BF16:BF20)</f>
        <v>0</v>
      </c>
      <c r="BG21" s="16"/>
      <c r="BI21" s="13"/>
      <c r="BJ21" s="4"/>
      <c r="BK21" s="4"/>
      <c r="BL21" s="50"/>
      <c r="BN21" s="11">
        <f>AVERAGE(BN16:BN20)</f>
        <v>0</v>
      </c>
      <c r="BP21" s="111" t="s">
        <v>19</v>
      </c>
      <c r="BQ21" s="18">
        <f>SUM(BQ16:BQ20)</f>
        <v>0</v>
      </c>
      <c r="BR21" s="16"/>
      <c r="BT21" s="13"/>
      <c r="BU21" s="4"/>
      <c r="BV21" s="4"/>
      <c r="BW21" s="50"/>
      <c r="BY21" s="11">
        <f>AVERAGE(BY16:BY20)</f>
        <v>0</v>
      </c>
      <c r="CA21" s="111" t="s">
        <v>19</v>
      </c>
      <c r="CB21" s="18">
        <f>SUM(CB16:CB20)</f>
        <v>0</v>
      </c>
      <c r="CC21" s="16"/>
      <c r="CE21" s="13"/>
      <c r="CF21" s="4"/>
      <c r="CG21" s="4"/>
      <c r="CH21" s="50"/>
      <c r="CJ21" s="11">
        <f>AVERAGE(CJ16:CJ20)</f>
        <v>0</v>
      </c>
      <c r="CL21" s="111" t="s">
        <v>19</v>
      </c>
      <c r="CM21" s="18">
        <f>SUM(CM16:CM20)</f>
        <v>0</v>
      </c>
      <c r="CN21" s="16"/>
      <c r="CP21" s="13"/>
      <c r="CQ21" s="4"/>
      <c r="CR21" s="4"/>
      <c r="CS21" s="50"/>
      <c r="CU21" s="11">
        <f>AVERAGE(CU16:CU20)</f>
        <v>0</v>
      </c>
      <c r="CW21" s="111" t="s">
        <v>19</v>
      </c>
      <c r="CX21" s="18">
        <f>SUM(CX16:CX20)</f>
        <v>0</v>
      </c>
      <c r="CY21" s="16"/>
      <c r="DA21" s="13"/>
      <c r="DB21" s="4"/>
      <c r="DC21" s="4"/>
      <c r="DD21" s="50"/>
      <c r="DF21" s="11">
        <f>AVERAGE(DF16:DF20)</f>
        <v>0</v>
      </c>
      <c r="DH21" s="111" t="s">
        <v>19</v>
      </c>
      <c r="DI21" s="18">
        <f>SUM(DI16:DI20)</f>
        <v>0</v>
      </c>
      <c r="DJ21" s="16"/>
      <c r="DL21" s="13"/>
      <c r="DM21" s="4"/>
      <c r="DN21" s="4"/>
      <c r="DO21" s="50"/>
      <c r="DQ21" s="11">
        <f>AVERAGE(DQ16:DQ20)</f>
        <v>0</v>
      </c>
      <c r="DS21" s="111" t="s">
        <v>19</v>
      </c>
      <c r="DT21" s="18">
        <f>SUM(DT16:DT20)</f>
        <v>0</v>
      </c>
      <c r="DU21" s="16"/>
      <c r="DW21" s="13"/>
      <c r="DX21" s="4"/>
      <c r="DY21" s="4"/>
      <c r="DZ21" s="50"/>
      <c r="EB21" s="11">
        <f>AVERAGE(EB16:EB20)</f>
        <v>0</v>
      </c>
      <c r="ED21" s="111" t="s">
        <v>19</v>
      </c>
      <c r="EE21" s="18">
        <f>SUM(EE16:EE20)</f>
        <v>0</v>
      </c>
      <c r="EF21" s="16"/>
      <c r="EH21" s="13"/>
      <c r="EI21" s="4"/>
      <c r="EJ21" s="4"/>
      <c r="EK21" s="50"/>
      <c r="EM21" s="11">
        <f>AVERAGE(EM16:EM20)</f>
        <v>0</v>
      </c>
      <c r="EO21" s="111" t="s">
        <v>19</v>
      </c>
      <c r="EP21" s="18">
        <f>SUM(EP16:EP20)</f>
        <v>0</v>
      </c>
      <c r="EQ21" s="16"/>
      <c r="ES21" s="13"/>
      <c r="ET21" s="4"/>
      <c r="EU21" s="4"/>
      <c r="EV21" s="50"/>
      <c r="EX21" s="11">
        <f>AVERAGE(EX16:EX20)</f>
        <v>0</v>
      </c>
      <c r="EZ21" s="111" t="s">
        <v>19</v>
      </c>
      <c r="FA21" s="18">
        <f>SUM(FA16:FA20)</f>
        <v>0</v>
      </c>
      <c r="FB21" s="16"/>
      <c r="FD21" s="13"/>
      <c r="FE21" s="4"/>
      <c r="FF21" s="4"/>
      <c r="FG21" s="50"/>
      <c r="FI21" s="11">
        <f>AVERAGE(FI16:FI20)</f>
        <v>0</v>
      </c>
      <c r="FK21" s="111" t="s">
        <v>19</v>
      </c>
      <c r="FL21" s="18">
        <f>SUM(FL16:FL20)</f>
        <v>0</v>
      </c>
      <c r="FM21" s="16"/>
      <c r="FO21" s="13"/>
      <c r="FP21" s="4"/>
      <c r="FQ21" s="4"/>
      <c r="FR21" s="50"/>
      <c r="FT21" s="11">
        <f>AVERAGE(FT16:FT20)</f>
        <v>0</v>
      </c>
      <c r="FV21" s="111" t="s">
        <v>19</v>
      </c>
      <c r="FW21" s="18">
        <f>SUM(FW16:FW20)</f>
        <v>0</v>
      </c>
      <c r="FX21" s="16"/>
      <c r="FZ21" s="13"/>
      <c r="GA21" s="4"/>
      <c r="GB21" s="4"/>
      <c r="GC21" s="50"/>
      <c r="GE21" s="11">
        <f>AVERAGE(GE16:GE20)</f>
        <v>0</v>
      </c>
      <c r="GG21" s="111" t="s">
        <v>19</v>
      </c>
      <c r="GH21" s="18">
        <f>SUM(GH16:GH20)</f>
        <v>0</v>
      </c>
      <c r="GI21" s="16"/>
      <c r="GK21" s="13"/>
      <c r="GL21" s="4"/>
      <c r="GM21" s="4"/>
      <c r="GN21" s="50"/>
    </row>
    <row r="22" spans="2:196" x14ac:dyDescent="0.3">
      <c r="B22" s="12"/>
      <c r="F22" s="14" t="s">
        <v>16</v>
      </c>
      <c r="G22" s="22">
        <f>SQRT(G20)</f>
        <v>0</v>
      </c>
      <c r="H22" s="13"/>
      <c r="K22" s="13"/>
      <c r="L22" s="12"/>
      <c r="P22" s="14" t="s">
        <v>16</v>
      </c>
      <c r="Q22" s="22">
        <f>SQRT(Q20)</f>
        <v>0</v>
      </c>
      <c r="R22" s="13"/>
      <c r="U22" s="13"/>
      <c r="V22" s="12"/>
      <c r="Z22" s="14" t="s">
        <v>16</v>
      </c>
      <c r="AA22" s="22">
        <f>SQRT(AA20)</f>
        <v>0</v>
      </c>
      <c r="AB22" s="13"/>
      <c r="AE22" s="13"/>
      <c r="AG22" s="12"/>
      <c r="AK22" s="14" t="s">
        <v>16</v>
      </c>
      <c r="AL22" s="22">
        <f>SQRT(AL20)</f>
        <v>0</v>
      </c>
      <c r="AM22" s="13"/>
      <c r="AP22" s="13"/>
      <c r="AR22" s="12"/>
      <c r="AV22" s="14" t="s">
        <v>16</v>
      </c>
      <c r="AW22" s="22">
        <f>SQRT(AW20)</f>
        <v>0</v>
      </c>
      <c r="AX22" s="13"/>
      <c r="BA22" s="13"/>
      <c r="BC22" s="12"/>
      <c r="BG22" s="14" t="s">
        <v>16</v>
      </c>
      <c r="BH22" s="22">
        <f>SQRT(BH20)</f>
        <v>0</v>
      </c>
      <c r="BI22" s="13"/>
      <c r="BL22" s="13"/>
      <c r="BN22" s="12"/>
      <c r="BR22" s="14" t="s">
        <v>16</v>
      </c>
      <c r="BS22" s="22">
        <f>SQRT(BS20)</f>
        <v>0</v>
      </c>
      <c r="BT22" s="13"/>
      <c r="BW22" s="13"/>
      <c r="BY22" s="12"/>
      <c r="CC22" s="14" t="s">
        <v>16</v>
      </c>
      <c r="CD22" s="22">
        <f>SQRT(CD20)</f>
        <v>0</v>
      </c>
      <c r="CE22" s="13"/>
      <c r="CH22" s="13"/>
      <c r="CJ22" s="12"/>
      <c r="CN22" s="14" t="s">
        <v>16</v>
      </c>
      <c r="CO22" s="22">
        <f>SQRT(CO20)</f>
        <v>0</v>
      </c>
      <c r="CP22" s="13"/>
      <c r="CS22" s="13"/>
      <c r="CU22" s="12"/>
      <c r="CY22" s="14" t="s">
        <v>16</v>
      </c>
      <c r="CZ22" s="22">
        <f>SQRT(CZ20)</f>
        <v>0</v>
      </c>
      <c r="DA22" s="13"/>
      <c r="DD22" s="13"/>
      <c r="DF22" s="12"/>
      <c r="DJ22" s="14" t="s">
        <v>16</v>
      </c>
      <c r="DK22" s="22">
        <f>SQRT(DK20)</f>
        <v>0</v>
      </c>
      <c r="DL22" s="13"/>
      <c r="DO22" s="13"/>
      <c r="DQ22" s="12"/>
      <c r="DU22" s="14" t="s">
        <v>16</v>
      </c>
      <c r="DV22" s="22">
        <f>SQRT(DV20)</f>
        <v>0</v>
      </c>
      <c r="DW22" s="13"/>
      <c r="DZ22" s="13"/>
      <c r="EB22" s="12"/>
      <c r="EF22" s="14" t="s">
        <v>16</v>
      </c>
      <c r="EG22" s="22">
        <f>SQRT(EG20)</f>
        <v>0</v>
      </c>
      <c r="EH22" s="13"/>
      <c r="EK22" s="13"/>
      <c r="EM22" s="12"/>
      <c r="EQ22" s="14" t="s">
        <v>16</v>
      </c>
      <c r="ER22" s="22">
        <f>SQRT(ER20)</f>
        <v>0</v>
      </c>
      <c r="ES22" s="13"/>
      <c r="EV22" s="13"/>
      <c r="EX22" s="12"/>
      <c r="FB22" s="14" t="s">
        <v>16</v>
      </c>
      <c r="FC22" s="22">
        <f>SQRT(FC20)</f>
        <v>0</v>
      </c>
      <c r="FD22" s="13"/>
      <c r="FG22" s="13"/>
      <c r="FI22" s="12"/>
      <c r="FM22" s="14" t="s">
        <v>16</v>
      </c>
      <c r="FN22" s="22">
        <f>SQRT(FN20)</f>
        <v>0</v>
      </c>
      <c r="FO22" s="13"/>
      <c r="FR22" s="13"/>
      <c r="FT22" s="12"/>
      <c r="FX22" s="14" t="s">
        <v>16</v>
      </c>
      <c r="FY22" s="22">
        <f>SQRT(FY20)</f>
        <v>0</v>
      </c>
      <c r="FZ22" s="13"/>
      <c r="GC22" s="13"/>
      <c r="GE22" s="12"/>
      <c r="GI22" s="14" t="s">
        <v>16</v>
      </c>
      <c r="GJ22" s="22">
        <f>SQRT(GJ20)</f>
        <v>0</v>
      </c>
      <c r="GK22" s="13"/>
      <c r="GN22" s="13"/>
    </row>
    <row r="23" spans="2:196" x14ac:dyDescent="0.3">
      <c r="B23" s="12"/>
      <c r="F23" s="12"/>
      <c r="H23" s="13"/>
      <c r="K23" s="13"/>
      <c r="L23" s="12"/>
      <c r="P23" s="12"/>
      <c r="R23" s="13"/>
      <c r="U23" s="13"/>
      <c r="V23" s="12"/>
      <c r="Z23" s="12"/>
      <c r="AB23" s="13"/>
      <c r="AE23" s="13"/>
      <c r="AG23" s="12"/>
      <c r="AK23" s="12"/>
      <c r="AM23" s="13"/>
      <c r="AP23" s="13"/>
      <c r="AR23" s="12"/>
      <c r="AV23" s="12"/>
      <c r="AX23" s="13"/>
      <c r="BA23" s="13"/>
      <c r="BC23" s="12"/>
      <c r="BG23" s="12"/>
      <c r="BI23" s="13"/>
      <c r="BL23" s="13"/>
      <c r="BN23" s="12"/>
      <c r="BR23" s="12"/>
      <c r="BT23" s="13"/>
      <c r="BW23" s="13"/>
      <c r="BY23" s="12"/>
      <c r="CC23" s="12"/>
      <c r="CE23" s="13"/>
      <c r="CH23" s="13"/>
      <c r="CJ23" s="12"/>
      <c r="CN23" s="12"/>
      <c r="CP23" s="13"/>
      <c r="CS23" s="13"/>
      <c r="CU23" s="12"/>
      <c r="CY23" s="12"/>
      <c r="DA23" s="13"/>
      <c r="DD23" s="13"/>
      <c r="DF23" s="12"/>
      <c r="DJ23" s="12"/>
      <c r="DL23" s="13"/>
      <c r="DO23" s="13"/>
      <c r="DQ23" s="12"/>
      <c r="DU23" s="12"/>
      <c r="DW23" s="13"/>
      <c r="DZ23" s="13"/>
      <c r="EB23" s="12"/>
      <c r="EF23" s="12"/>
      <c r="EH23" s="13"/>
      <c r="EK23" s="13"/>
      <c r="EM23" s="12"/>
      <c r="EQ23" s="12"/>
      <c r="ES23" s="13"/>
      <c r="EV23" s="13"/>
      <c r="EX23" s="12"/>
      <c r="FB23" s="12"/>
      <c r="FD23" s="13"/>
      <c r="FG23" s="13"/>
      <c r="FI23" s="12"/>
      <c r="FM23" s="12"/>
      <c r="FO23" s="13"/>
      <c r="FR23" s="13"/>
      <c r="FT23" s="12"/>
      <c r="FX23" s="12"/>
      <c r="FZ23" s="13"/>
      <c r="GC23" s="13"/>
      <c r="GE23" s="12"/>
      <c r="GI23" s="12"/>
      <c r="GK23" s="13"/>
      <c r="GN23" s="13"/>
    </row>
    <row r="24" spans="2:196" x14ac:dyDescent="0.3">
      <c r="B24" s="12"/>
      <c r="F24" s="19"/>
      <c r="G24" s="20"/>
      <c r="H24" s="21"/>
      <c r="K24" s="13"/>
      <c r="L24" s="12"/>
      <c r="P24" s="19"/>
      <c r="Q24" s="20"/>
      <c r="R24" s="21"/>
      <c r="U24" s="13"/>
      <c r="V24" s="12"/>
      <c r="Z24" s="19"/>
      <c r="AA24" s="20"/>
      <c r="AB24" s="21"/>
      <c r="AE24" s="13"/>
      <c r="AG24" s="12"/>
      <c r="AK24" s="19"/>
      <c r="AL24" s="20"/>
      <c r="AM24" s="21"/>
      <c r="AP24" s="13"/>
      <c r="AR24" s="12"/>
      <c r="AV24" s="19"/>
      <c r="AW24" s="20"/>
      <c r="AX24" s="21"/>
      <c r="BA24" s="13"/>
      <c r="BC24" s="12"/>
      <c r="BG24" s="19"/>
      <c r="BH24" s="20"/>
      <c r="BI24" s="21"/>
      <c r="BL24" s="13"/>
      <c r="BN24" s="12"/>
      <c r="BR24" s="19"/>
      <c r="BS24" s="20"/>
      <c r="BT24" s="21"/>
      <c r="BW24" s="13"/>
      <c r="BY24" s="12"/>
      <c r="CC24" s="19"/>
      <c r="CD24" s="20"/>
      <c r="CE24" s="21"/>
      <c r="CH24" s="13"/>
      <c r="CJ24" s="12"/>
      <c r="CN24" s="19"/>
      <c r="CO24" s="20"/>
      <c r="CP24" s="21"/>
      <c r="CS24" s="13"/>
      <c r="CU24" s="12"/>
      <c r="CY24" s="19"/>
      <c r="CZ24" s="20"/>
      <c r="DA24" s="21"/>
      <c r="DD24" s="13"/>
      <c r="DF24" s="12"/>
      <c r="DJ24" s="19"/>
      <c r="DK24" s="20"/>
      <c r="DL24" s="21"/>
      <c r="DO24" s="13"/>
      <c r="DQ24" s="12"/>
      <c r="DU24" s="19"/>
      <c r="DV24" s="20"/>
      <c r="DW24" s="21"/>
      <c r="DZ24" s="13"/>
      <c r="EB24" s="12"/>
      <c r="EF24" s="19"/>
      <c r="EG24" s="20"/>
      <c r="EH24" s="21"/>
      <c r="EK24" s="13"/>
      <c r="EM24" s="12"/>
      <c r="EQ24" s="19"/>
      <c r="ER24" s="20"/>
      <c r="ES24" s="21"/>
      <c r="EV24" s="13"/>
      <c r="EX24" s="12"/>
      <c r="FB24" s="19"/>
      <c r="FC24" s="20"/>
      <c r="FD24" s="21"/>
      <c r="FG24" s="13"/>
      <c r="FI24" s="12"/>
      <c r="FM24" s="19"/>
      <c r="FN24" s="20"/>
      <c r="FO24" s="21"/>
      <c r="FR24" s="13"/>
      <c r="FT24" s="12"/>
      <c r="FX24" s="19"/>
      <c r="FY24" s="20"/>
      <c r="FZ24" s="21"/>
      <c r="GC24" s="13"/>
      <c r="GE24" s="12"/>
      <c r="GI24" s="19"/>
      <c r="GJ24" s="20"/>
      <c r="GK24" s="21"/>
      <c r="GN24" s="13"/>
    </row>
    <row r="25" spans="2:196" x14ac:dyDescent="0.3">
      <c r="B25" s="12"/>
      <c r="K25" s="13"/>
      <c r="L25" s="12"/>
      <c r="U25" s="13"/>
      <c r="V25" s="12"/>
      <c r="AE25" s="13"/>
      <c r="AG25" s="12"/>
      <c r="AP25" s="13"/>
      <c r="AR25" s="12"/>
      <c r="BA25" s="13"/>
      <c r="BC25" s="12"/>
      <c r="BL25" s="13"/>
      <c r="BN25" s="12"/>
      <c r="BW25" s="13"/>
      <c r="BY25" s="12"/>
      <c r="CH25" s="13"/>
      <c r="CJ25" s="12"/>
      <c r="CS25" s="13"/>
      <c r="CU25" s="12"/>
      <c r="DD25" s="13"/>
      <c r="DF25" s="12"/>
      <c r="DO25" s="13"/>
      <c r="DQ25" s="12"/>
      <c r="DZ25" s="13"/>
      <c r="EB25" s="12"/>
      <c r="EK25" s="13"/>
      <c r="EM25" s="12"/>
      <c r="EV25" s="13"/>
      <c r="EX25" s="12"/>
      <c r="FG25" s="13"/>
      <c r="FI25" s="12"/>
      <c r="FR25" s="13"/>
      <c r="FT25" s="12"/>
      <c r="GC25" s="13"/>
      <c r="GE25" s="12"/>
      <c r="GN25" s="13"/>
    </row>
    <row r="26" spans="2:196" x14ac:dyDescent="0.3">
      <c r="B26" s="12" t="s">
        <v>22</v>
      </c>
      <c r="D26" t="s" s="0">
        <v>119</v>
      </c>
      <c r="E26" s="0">
        <f>G22/2.24*1.14</f>
        <v>0</v>
      </c>
      <c r="G26" t="s" s="0">
        <v>120</v>
      </c>
      <c r="K26" s="13"/>
      <c r="L26" s="12" t="s">
        <v>22</v>
      </c>
      <c r="N26" t="s" s="0">
        <v>119</v>
      </c>
      <c r="O26" s="0">
        <f>Q22/2.24*1.14</f>
        <v>0</v>
      </c>
      <c r="Q26" t="s" s="0">
        <v>120</v>
      </c>
      <c r="U26" s="13"/>
      <c r="V26" s="12" t="s">
        <v>22</v>
      </c>
      <c r="X26" t="s" s="0">
        <v>119</v>
      </c>
      <c r="Y26" s="0">
        <f>AA22/2.24*1.14</f>
        <v>0</v>
      </c>
      <c r="AA26" t="s" s="0">
        <v>120</v>
      </c>
      <c r="AE26" s="13"/>
      <c r="AG26" s="12" t="s">
        <v>22</v>
      </c>
      <c r="AI26" t="s" s="0">
        <v>119</v>
      </c>
      <c r="AJ26" s="0">
        <f>AL22/2.24*1.14</f>
        <v>0</v>
      </c>
      <c r="AL26" t="s" s="0">
        <v>120</v>
      </c>
      <c r="AP26" s="13"/>
      <c r="AR26" s="12" t="s">
        <v>22</v>
      </c>
      <c r="AT26" t="s" s="0">
        <v>119</v>
      </c>
      <c r="AU26" s="0">
        <f>AW22/2.24*1.14</f>
        <v>0</v>
      </c>
      <c r="AW26" t="s" s="0">
        <v>120</v>
      </c>
      <c r="BA26" s="13"/>
      <c r="BC26" s="12" t="s">
        <v>22</v>
      </c>
      <c r="BE26" t="s" s="0">
        <v>119</v>
      </c>
      <c r="BF26" s="0">
        <f>BH22/2.24*1.14</f>
        <v>0</v>
      </c>
      <c r="BH26" t="s" s="0">
        <v>120</v>
      </c>
      <c r="BL26" s="13"/>
      <c r="BN26" s="12" t="s">
        <v>22</v>
      </c>
      <c r="BP26" t="s" s="0">
        <v>119</v>
      </c>
      <c r="BQ26" s="0">
        <f>BS22/2.24*1.14</f>
        <v>0</v>
      </c>
      <c r="BS26" t="s" s="0">
        <v>120</v>
      </c>
      <c r="BW26" s="13"/>
      <c r="BY26" s="12" t="s">
        <v>22</v>
      </c>
      <c r="CA26" t="s" s="0">
        <v>119</v>
      </c>
      <c r="CB26" s="0">
        <f>CD22/2.24*1.14</f>
        <v>0</v>
      </c>
      <c r="CD26" t="s" s="0">
        <v>120</v>
      </c>
      <c r="CH26" s="13"/>
      <c r="CJ26" s="12" t="s">
        <v>22</v>
      </c>
      <c r="CL26" t="s" s="0">
        <v>119</v>
      </c>
      <c r="CM26" s="0">
        <f>CO22/2.24*1.14</f>
        <v>0</v>
      </c>
      <c r="CO26" t="s" s="0">
        <v>120</v>
      </c>
      <c r="CS26" s="13"/>
      <c r="CU26" s="12" t="s">
        <v>22</v>
      </c>
      <c r="CW26" t="s" s="0">
        <v>119</v>
      </c>
      <c r="CX26" s="0">
        <f>CZ22/2.24*1.14</f>
        <v>0</v>
      </c>
      <c r="CZ26" t="s" s="0">
        <v>120</v>
      </c>
      <c r="DD26" s="13"/>
      <c r="DF26" s="12" t="s">
        <v>22</v>
      </c>
      <c r="DH26" t="s" s="0">
        <v>119</v>
      </c>
      <c r="DI26" s="0">
        <f>DK22/2.24*1.14</f>
        <v>0</v>
      </c>
      <c r="DK26" t="s" s="0">
        <v>120</v>
      </c>
      <c r="DO26" s="13"/>
      <c r="DQ26" s="12" t="s">
        <v>22</v>
      </c>
      <c r="DS26" t="s" s="0">
        <v>119</v>
      </c>
      <c r="DT26" s="0">
        <f>DV22/2.24*1.14</f>
        <v>0</v>
      </c>
      <c r="DV26" t="s" s="0">
        <v>120</v>
      </c>
      <c r="DZ26" s="13"/>
      <c r="EB26" s="12" t="s">
        <v>22</v>
      </c>
      <c r="ED26" t="s" s="0">
        <v>119</v>
      </c>
      <c r="EE26" s="0">
        <f>EG22/2.24*1.14</f>
        <v>0</v>
      </c>
      <c r="EG26" t="s" s="0">
        <v>120</v>
      </c>
      <c r="EK26" s="13"/>
      <c r="EM26" s="12" t="s">
        <v>22</v>
      </c>
      <c r="EO26" t="s" s="0">
        <v>119</v>
      </c>
      <c r="EP26" s="0">
        <f>ER22/2.24*1.14</f>
        <v>0</v>
      </c>
      <c r="ER26" t="s" s="0">
        <v>120</v>
      </c>
      <c r="EV26" s="13"/>
      <c r="EX26" s="12" t="s">
        <v>22</v>
      </c>
      <c r="EZ26" t="s" s="0">
        <v>119</v>
      </c>
      <c r="FA26" s="0">
        <f>FC22/2.24*1.14</f>
        <v>0</v>
      </c>
      <c r="FC26" t="s" s="0">
        <v>120</v>
      </c>
      <c r="FG26" s="13"/>
      <c r="FI26" s="12" t="s">
        <v>22</v>
      </c>
      <c r="FK26" t="s" s="0">
        <v>119</v>
      </c>
      <c r="FL26" s="0">
        <f>FN22/2.24*1.14</f>
        <v>0</v>
      </c>
      <c r="FN26" t="s" s="0">
        <v>120</v>
      </c>
      <c r="FR26" s="13"/>
      <c r="FT26" s="12" t="s">
        <v>22</v>
      </c>
      <c r="FV26" t="s" s="0">
        <v>119</v>
      </c>
      <c r="FW26" s="0">
        <f>FY22/2.24*1.14</f>
        <v>0</v>
      </c>
      <c r="FY26" t="s" s="0">
        <v>120</v>
      </c>
      <c r="GC26" s="13"/>
      <c r="GE26" s="12" t="s">
        <v>22</v>
      </c>
      <c r="GG26" t="s" s="0">
        <v>119</v>
      </c>
      <c r="GH26" s="0">
        <f>GJ22/2.24*1.14</f>
        <v>0</v>
      </c>
      <c r="GJ26" t="s" s="0">
        <v>120</v>
      </c>
      <c r="GN26" s="13"/>
    </row>
    <row r="27" spans="2:196" x14ac:dyDescent="0.3">
      <c r="B27" s="51" t="s">
        <v>25</v>
      </c>
      <c r="G27" s="2"/>
      <c r="H27" s="23"/>
      <c r="I27" s="24"/>
      <c r="K27" s="13"/>
      <c r="L27" s="51" t="s">
        <v>25</v>
      </c>
      <c r="Q27" s="2"/>
      <c r="R27" s="23"/>
      <c r="S27" s="24"/>
      <c r="U27" s="13"/>
      <c r="V27" s="51" t="s">
        <v>25</v>
      </c>
      <c r="AA27" s="2"/>
      <c r="AB27" s="23"/>
      <c r="AC27" s="24"/>
      <c r="AE27" s="13"/>
      <c r="AG27" s="51" t="s">
        <v>25</v>
      </c>
      <c r="AL27" s="2"/>
      <c r="AM27" s="23"/>
      <c r="AN27" s="24"/>
      <c r="AP27" s="13"/>
      <c r="AR27" s="51" t="s">
        <v>25</v>
      </c>
      <c r="AW27" s="2"/>
      <c r="AX27" s="23"/>
      <c r="AY27" s="24"/>
      <c r="BA27" s="13"/>
      <c r="BC27" s="51" t="s">
        <v>25</v>
      </c>
      <c r="BH27" s="2"/>
      <c r="BI27" s="23"/>
      <c r="BJ27" s="24"/>
      <c r="BL27" s="13"/>
      <c r="BN27" s="51" t="s">
        <v>25</v>
      </c>
      <c r="BS27" s="2"/>
      <c r="BT27" s="23"/>
      <c r="BU27" s="24"/>
      <c r="BW27" s="13"/>
      <c r="BY27" s="51" t="s">
        <v>25</v>
      </c>
      <c r="CD27" s="2"/>
      <c r="CE27" s="23"/>
      <c r="CF27" s="24"/>
      <c r="CH27" s="13"/>
      <c r="CJ27" s="51" t="s">
        <v>25</v>
      </c>
      <c r="CO27" s="2"/>
      <c r="CP27" s="23"/>
      <c r="CQ27" s="24"/>
      <c r="CS27" s="13"/>
      <c r="CU27" s="51" t="s">
        <v>25</v>
      </c>
      <c r="CZ27" s="2"/>
      <c r="DA27" s="23"/>
      <c r="DB27" s="24"/>
      <c r="DD27" s="13"/>
      <c r="DF27" s="51" t="s">
        <v>25</v>
      </c>
      <c r="DK27" s="2"/>
      <c r="DL27" s="23"/>
      <c r="DM27" s="24"/>
      <c r="DO27" s="13"/>
      <c r="DQ27" s="51" t="s">
        <v>25</v>
      </c>
      <c r="DV27" s="2"/>
      <c r="DW27" s="23"/>
      <c r="DX27" s="24"/>
      <c r="DZ27" s="13"/>
      <c r="EB27" s="51" t="s">
        <v>25</v>
      </c>
      <c r="EG27" s="2"/>
      <c r="EH27" s="23"/>
      <c r="EI27" s="24"/>
      <c r="EK27" s="13"/>
      <c r="EM27" s="51" t="s">
        <v>25</v>
      </c>
      <c r="ER27" s="2"/>
      <c r="ES27" s="23"/>
      <c r="ET27" s="24"/>
      <c r="EV27" s="13"/>
      <c r="EX27" s="51" t="s">
        <v>25</v>
      </c>
      <c r="FC27" s="2"/>
      <c r="FD27" s="23"/>
      <c r="FE27" s="24"/>
      <c r="FG27" s="13"/>
      <c r="FI27" s="51" t="s">
        <v>25</v>
      </c>
      <c r="FN27" s="2"/>
      <c r="FO27" s="23"/>
      <c r="FP27" s="24"/>
      <c r="FR27" s="13"/>
      <c r="FT27" s="51" t="s">
        <v>25</v>
      </c>
      <c r="FY27" s="2"/>
      <c r="FZ27" s="23"/>
      <c r="GA27" s="24"/>
      <c r="GC27" s="13"/>
      <c r="GE27" s="51" t="s">
        <v>25</v>
      </c>
      <c r="GJ27" s="2"/>
      <c r="GK27" s="23"/>
      <c r="GL27" s="24"/>
      <c r="GN27" s="13"/>
    </row>
    <row r="28" spans="2:196" x14ac:dyDescent="0.3">
      <c r="B28" s="12" t="s">
        <v>20</v>
      </c>
      <c r="K28" s="13"/>
      <c r="L28" s="12" t="s">
        <v>20</v>
      </c>
      <c r="U28" s="13"/>
      <c r="V28" s="12" t="s">
        <v>20</v>
      </c>
      <c r="AE28" s="13"/>
      <c r="AG28" s="12" t="s">
        <v>20</v>
      </c>
      <c r="AP28" s="13"/>
      <c r="AR28" s="12" t="s">
        <v>20</v>
      </c>
      <c r="BA28" s="13"/>
      <c r="BC28" s="12" t="s">
        <v>20</v>
      </c>
      <c r="BL28" s="13"/>
      <c r="BN28" s="12" t="s">
        <v>20</v>
      </c>
      <c r="BW28" s="13"/>
      <c r="BY28" s="12" t="s">
        <v>20</v>
      </c>
      <c r="CH28" s="13"/>
      <c r="CJ28" s="12" t="s">
        <v>20</v>
      </c>
      <c r="CS28" s="13"/>
      <c r="CU28" s="12" t="s">
        <v>20</v>
      </c>
      <c r="DD28" s="13"/>
      <c r="DF28" s="12" t="s">
        <v>20</v>
      </c>
      <c r="DO28" s="13"/>
      <c r="DQ28" s="12" t="s">
        <v>20</v>
      </c>
      <c r="DZ28" s="13"/>
      <c r="EB28" s="12" t="s">
        <v>20</v>
      </c>
      <c r="EK28" s="13"/>
      <c r="EM28" s="12" t="s">
        <v>20</v>
      </c>
      <c r="EV28" s="13"/>
      <c r="EX28" s="12" t="s">
        <v>20</v>
      </c>
      <c r="FG28" s="13"/>
      <c r="FI28" s="12" t="s">
        <v>20</v>
      </c>
      <c r="FR28" s="13"/>
      <c r="FT28" s="12" t="s">
        <v>20</v>
      </c>
      <c r="GC28" s="13"/>
      <c r="GE28" s="12" t="s">
        <v>20</v>
      </c>
      <c r="GN28" s="13"/>
    </row>
    <row r="29" spans="2:196" x14ac:dyDescent="0.3">
      <c r="B29" s="12"/>
      <c r="K29" s="13"/>
      <c r="L29" s="12"/>
      <c r="U29" s="13"/>
      <c r="V29" s="12"/>
      <c r="AE29" s="13"/>
      <c r="AG29" s="12"/>
      <c r="AP29" s="13"/>
      <c r="AR29" s="12"/>
      <c r="BA29" s="13"/>
      <c r="BC29" s="12"/>
      <c r="BL29" s="13"/>
      <c r="BN29" s="12"/>
      <c r="BW29" s="13"/>
      <c r="BY29" s="12"/>
      <c r="CH29" s="13"/>
      <c r="CJ29" s="12"/>
      <c r="CS29" s="13"/>
      <c r="CU29" s="12"/>
      <c r="DD29" s="13"/>
      <c r="DF29" s="12"/>
      <c r="DO29" s="13"/>
      <c r="DQ29" s="12"/>
      <c r="DZ29" s="13"/>
      <c r="EB29" s="12"/>
      <c r="EK29" s="13"/>
      <c r="EM29" s="12"/>
      <c r="EV29" s="13"/>
      <c r="EX29" s="12"/>
      <c r="FG29" s="13"/>
      <c r="FI29" s="12"/>
      <c r="FR29" s="13"/>
      <c r="FT29" s="12"/>
      <c r="GC29" s="13"/>
      <c r="GE29" s="12"/>
      <c r="GN29" s="13"/>
    </row>
    <row r="30" spans="2:196" x14ac:dyDescent="0.3">
      <c r="B30" s="53" t="s">
        <v>27</v>
      </c>
      <c r="C30" s="211" t="s">
        <v>28</v>
      </c>
      <c r="D30" s="234"/>
      <c r="E30" s="212"/>
      <c r="F30" s="30" t="s">
        <v>29</v>
      </c>
      <c r="G30" s="30" t="s">
        <v>30</v>
      </c>
      <c r="H30" s="211" t="s">
        <v>31</v>
      </c>
      <c r="I30" s="212"/>
      <c r="J30" s="211" t="s">
        <v>3</v>
      </c>
      <c r="K30" s="212"/>
      <c r="L30" s="53" t="s">
        <v>27</v>
      </c>
      <c r="M30" s="211" t="s">
        <v>28</v>
      </c>
      <c r="N30" s="234"/>
      <c r="O30" s="212"/>
      <c r="P30" s="30" t="s">
        <v>29</v>
      </c>
      <c r="Q30" s="30" t="s">
        <v>30</v>
      </c>
      <c r="R30" s="211" t="s">
        <v>31</v>
      </c>
      <c r="S30" s="212"/>
      <c r="T30" s="211" t="s">
        <v>3</v>
      </c>
      <c r="U30" s="212"/>
      <c r="V30" s="53" t="s">
        <v>27</v>
      </c>
      <c r="W30" s="211" t="s">
        <v>28</v>
      </c>
      <c r="X30" s="234"/>
      <c r="Y30" s="212"/>
      <c r="Z30" s="30" t="s">
        <v>29</v>
      </c>
      <c r="AA30" s="30" t="s">
        <v>30</v>
      </c>
      <c r="AB30" s="211" t="s">
        <v>31</v>
      </c>
      <c r="AC30" s="212"/>
      <c r="AD30" s="211" t="s">
        <v>3</v>
      </c>
      <c r="AE30" s="212"/>
      <c r="AG30" s="115" t="s">
        <v>27</v>
      </c>
      <c r="AH30" s="211" t="s">
        <v>28</v>
      </c>
      <c r="AI30" s="234"/>
      <c r="AJ30" s="212"/>
      <c r="AK30" s="30" t="s">
        <v>29</v>
      </c>
      <c r="AL30" s="30" t="s">
        <v>30</v>
      </c>
      <c r="AM30" s="211" t="s">
        <v>31</v>
      </c>
      <c r="AN30" s="212"/>
      <c r="AO30" s="211" t="s">
        <v>3</v>
      </c>
      <c r="AP30" s="212"/>
      <c r="AR30" s="115" t="s">
        <v>27</v>
      </c>
      <c r="AS30" s="211" t="s">
        <v>28</v>
      </c>
      <c r="AT30" s="234"/>
      <c r="AU30" s="212"/>
      <c r="AV30" s="30" t="s">
        <v>29</v>
      </c>
      <c r="AW30" s="30" t="s">
        <v>30</v>
      </c>
      <c r="AX30" s="211" t="s">
        <v>31</v>
      </c>
      <c r="AY30" s="212"/>
      <c r="AZ30" s="211" t="s">
        <v>3</v>
      </c>
      <c r="BA30" s="212"/>
      <c r="BC30" s="115" t="s">
        <v>27</v>
      </c>
      <c r="BD30" s="211" t="s">
        <v>28</v>
      </c>
      <c r="BE30" s="234"/>
      <c r="BF30" s="212"/>
      <c r="BG30" s="30" t="s">
        <v>29</v>
      </c>
      <c r="BH30" s="30" t="s">
        <v>30</v>
      </c>
      <c r="BI30" s="211" t="s">
        <v>31</v>
      </c>
      <c r="BJ30" s="212"/>
      <c r="BK30" s="211" t="s">
        <v>3</v>
      </c>
      <c r="BL30" s="212"/>
      <c r="BN30" s="115" t="s">
        <v>27</v>
      </c>
      <c r="BO30" s="211" t="s">
        <v>28</v>
      </c>
      <c r="BP30" s="234"/>
      <c r="BQ30" s="212"/>
      <c r="BR30" s="30" t="s">
        <v>29</v>
      </c>
      <c r="BS30" s="30" t="s">
        <v>30</v>
      </c>
      <c r="BT30" s="211" t="s">
        <v>31</v>
      </c>
      <c r="BU30" s="212"/>
      <c r="BV30" s="211" t="s">
        <v>3</v>
      </c>
      <c r="BW30" s="212"/>
      <c r="BY30" s="115" t="s">
        <v>27</v>
      </c>
      <c r="BZ30" s="211" t="s">
        <v>28</v>
      </c>
      <c r="CA30" s="234"/>
      <c r="CB30" s="212"/>
      <c r="CC30" s="30" t="s">
        <v>29</v>
      </c>
      <c r="CD30" s="30" t="s">
        <v>30</v>
      </c>
      <c r="CE30" s="211" t="s">
        <v>31</v>
      </c>
      <c r="CF30" s="212"/>
      <c r="CG30" s="211" t="s">
        <v>3</v>
      </c>
      <c r="CH30" s="212"/>
      <c r="CJ30" s="115" t="s">
        <v>27</v>
      </c>
      <c r="CK30" s="211" t="s">
        <v>28</v>
      </c>
      <c r="CL30" s="234"/>
      <c r="CM30" s="212"/>
      <c r="CN30" s="30" t="s">
        <v>29</v>
      </c>
      <c r="CO30" s="30" t="s">
        <v>30</v>
      </c>
      <c r="CP30" s="211" t="s">
        <v>31</v>
      </c>
      <c r="CQ30" s="212"/>
      <c r="CR30" s="211" t="s">
        <v>3</v>
      </c>
      <c r="CS30" s="212"/>
      <c r="CU30" s="115" t="s">
        <v>27</v>
      </c>
      <c r="CV30" s="211" t="s">
        <v>28</v>
      </c>
      <c r="CW30" s="234"/>
      <c r="CX30" s="212"/>
      <c r="CY30" s="30" t="s">
        <v>29</v>
      </c>
      <c r="CZ30" s="30" t="s">
        <v>30</v>
      </c>
      <c r="DA30" s="211" t="s">
        <v>31</v>
      </c>
      <c r="DB30" s="212"/>
      <c r="DC30" s="211" t="s">
        <v>3</v>
      </c>
      <c r="DD30" s="212"/>
      <c r="DF30" s="115" t="s">
        <v>27</v>
      </c>
      <c r="DG30" s="211" t="s">
        <v>28</v>
      </c>
      <c r="DH30" s="234"/>
      <c r="DI30" s="212"/>
      <c r="DJ30" s="30" t="s">
        <v>29</v>
      </c>
      <c r="DK30" s="30" t="s">
        <v>30</v>
      </c>
      <c r="DL30" s="211" t="s">
        <v>31</v>
      </c>
      <c r="DM30" s="212"/>
      <c r="DN30" s="211" t="s">
        <v>3</v>
      </c>
      <c r="DO30" s="212"/>
      <c r="DQ30" s="115" t="s">
        <v>27</v>
      </c>
      <c r="DR30" s="211" t="s">
        <v>28</v>
      </c>
      <c r="DS30" s="234"/>
      <c r="DT30" s="212"/>
      <c r="DU30" s="30" t="s">
        <v>29</v>
      </c>
      <c r="DV30" s="30" t="s">
        <v>30</v>
      </c>
      <c r="DW30" s="211" t="s">
        <v>31</v>
      </c>
      <c r="DX30" s="212"/>
      <c r="DY30" s="211" t="s">
        <v>3</v>
      </c>
      <c r="DZ30" s="212"/>
      <c r="EB30" s="115" t="s">
        <v>27</v>
      </c>
      <c r="EC30" s="211" t="s">
        <v>28</v>
      </c>
      <c r="ED30" s="234"/>
      <c r="EE30" s="212"/>
      <c r="EF30" s="30" t="s">
        <v>29</v>
      </c>
      <c r="EG30" s="30" t="s">
        <v>30</v>
      </c>
      <c r="EH30" s="211" t="s">
        <v>31</v>
      </c>
      <c r="EI30" s="212"/>
      <c r="EJ30" s="211" t="s">
        <v>3</v>
      </c>
      <c r="EK30" s="212"/>
      <c r="EM30" s="115" t="s">
        <v>27</v>
      </c>
      <c r="EN30" s="211" t="s">
        <v>28</v>
      </c>
      <c r="EO30" s="234"/>
      <c r="EP30" s="212"/>
      <c r="EQ30" s="30" t="s">
        <v>29</v>
      </c>
      <c r="ER30" s="30" t="s">
        <v>30</v>
      </c>
      <c r="ES30" s="211" t="s">
        <v>31</v>
      </c>
      <c r="ET30" s="212"/>
      <c r="EU30" s="211" t="s">
        <v>3</v>
      </c>
      <c r="EV30" s="212"/>
      <c r="EX30" s="115" t="s">
        <v>27</v>
      </c>
      <c r="EY30" s="211" t="s">
        <v>28</v>
      </c>
      <c r="EZ30" s="234"/>
      <c r="FA30" s="212"/>
      <c r="FB30" s="30" t="s">
        <v>29</v>
      </c>
      <c r="FC30" s="30" t="s">
        <v>30</v>
      </c>
      <c r="FD30" s="211" t="s">
        <v>31</v>
      </c>
      <c r="FE30" s="212"/>
      <c r="FF30" s="211" t="s">
        <v>3</v>
      </c>
      <c r="FG30" s="212"/>
      <c r="FI30" s="115" t="s">
        <v>27</v>
      </c>
      <c r="FJ30" s="211" t="s">
        <v>28</v>
      </c>
      <c r="FK30" s="234"/>
      <c r="FL30" s="212"/>
      <c r="FM30" s="30" t="s">
        <v>29</v>
      </c>
      <c r="FN30" s="30" t="s">
        <v>30</v>
      </c>
      <c r="FO30" s="211" t="s">
        <v>31</v>
      </c>
      <c r="FP30" s="212"/>
      <c r="FQ30" s="211" t="s">
        <v>3</v>
      </c>
      <c r="FR30" s="212"/>
      <c r="FT30" s="115" t="s">
        <v>27</v>
      </c>
      <c r="FU30" s="211" t="s">
        <v>28</v>
      </c>
      <c r="FV30" s="234"/>
      <c r="FW30" s="212"/>
      <c r="FX30" s="30" t="s">
        <v>29</v>
      </c>
      <c r="FY30" s="30" t="s">
        <v>30</v>
      </c>
      <c r="FZ30" s="211" t="s">
        <v>31</v>
      </c>
      <c r="GA30" s="212"/>
      <c r="GB30" s="211" t="s">
        <v>3</v>
      </c>
      <c r="GC30" s="212"/>
      <c r="GE30" s="115" t="s">
        <v>27</v>
      </c>
      <c r="GF30" s="211" t="s">
        <v>28</v>
      </c>
      <c r="GG30" s="234"/>
      <c r="GH30" s="212"/>
      <c r="GI30" s="30" t="s">
        <v>29</v>
      </c>
      <c r="GJ30" s="30" t="s">
        <v>30</v>
      </c>
      <c r="GK30" s="211" t="s">
        <v>31</v>
      </c>
      <c r="GL30" s="212"/>
      <c r="GM30" s="211" t="s">
        <v>3</v>
      </c>
      <c r="GN30" s="212"/>
    </row>
    <row r="31" spans="2:196" x14ac:dyDescent="0.3">
      <c r="B31" s="57"/>
      <c r="C31" s="37"/>
      <c r="D31" s="35"/>
      <c r="E31" s="36"/>
      <c r="F31" s="33" t="s">
        <v>32</v>
      </c>
      <c r="G31" s="34"/>
      <c r="H31" s="217"/>
      <c r="I31" s="218"/>
      <c r="J31" s="35"/>
      <c r="K31" s="36"/>
      <c r="L31" s="57"/>
      <c r="M31" s="37"/>
      <c r="N31" s="35"/>
      <c r="O31" s="36"/>
      <c r="P31" s="33" t="s">
        <v>32</v>
      </c>
      <c r="Q31" s="34"/>
      <c r="R31" s="217"/>
      <c r="S31" s="218"/>
      <c r="T31" s="35"/>
      <c r="U31" s="36"/>
      <c r="V31" s="57"/>
      <c r="W31" s="37"/>
      <c r="X31" s="35"/>
      <c r="Y31" s="36"/>
      <c r="Z31" s="33" t="s">
        <v>32</v>
      </c>
      <c r="AA31" s="34"/>
      <c r="AB31" s="217"/>
      <c r="AC31" s="218"/>
      <c r="AD31" s="35"/>
      <c r="AE31" s="36"/>
      <c r="AG31" s="117"/>
      <c r="AH31" s="37"/>
      <c r="AI31" s="35"/>
      <c r="AJ31" s="36"/>
      <c r="AK31" s="33" t="s">
        <v>32</v>
      </c>
      <c r="AL31" s="34"/>
      <c r="AM31" s="217"/>
      <c r="AN31" s="218"/>
      <c r="AO31" s="35"/>
      <c r="AP31" s="36"/>
      <c r="AR31" s="117"/>
      <c r="AS31" s="37"/>
      <c r="AT31" s="35"/>
      <c r="AU31" s="36"/>
      <c r="AV31" s="33" t="s">
        <v>32</v>
      </c>
      <c r="AW31" s="34"/>
      <c r="AX31" s="217"/>
      <c r="AY31" s="218"/>
      <c r="AZ31" s="35"/>
      <c r="BA31" s="36"/>
      <c r="BC31" s="117"/>
      <c r="BD31" s="37"/>
      <c r="BE31" s="35"/>
      <c r="BF31" s="36"/>
      <c r="BG31" s="33" t="s">
        <v>32</v>
      </c>
      <c r="BH31" s="34"/>
      <c r="BI31" s="217"/>
      <c r="BJ31" s="218"/>
      <c r="BK31" s="35"/>
      <c r="BL31" s="36"/>
      <c r="BN31" s="117"/>
      <c r="BO31" s="37"/>
      <c r="BP31" s="35"/>
      <c r="BQ31" s="36"/>
      <c r="BR31" s="33" t="s">
        <v>32</v>
      </c>
      <c r="BS31" s="34"/>
      <c r="BT31" s="217"/>
      <c r="BU31" s="218"/>
      <c r="BV31" s="35"/>
      <c r="BW31" s="36"/>
      <c r="BY31" s="117"/>
      <c r="BZ31" s="37"/>
      <c r="CA31" s="35"/>
      <c r="CB31" s="36"/>
      <c r="CC31" s="33" t="s">
        <v>32</v>
      </c>
      <c r="CD31" s="34"/>
      <c r="CE31" s="217"/>
      <c r="CF31" s="218"/>
      <c r="CG31" s="35"/>
      <c r="CH31" s="36"/>
      <c r="CJ31" s="117"/>
      <c r="CK31" s="37"/>
      <c r="CL31" s="35"/>
      <c r="CM31" s="36"/>
      <c r="CN31" s="33" t="s">
        <v>32</v>
      </c>
      <c r="CO31" s="34"/>
      <c r="CP31" s="217"/>
      <c r="CQ31" s="218"/>
      <c r="CR31" s="35"/>
      <c r="CS31" s="36"/>
      <c r="CU31" s="117"/>
      <c r="CV31" s="37"/>
      <c r="CW31" s="35"/>
      <c r="CX31" s="36"/>
      <c r="CY31" s="33" t="s">
        <v>32</v>
      </c>
      <c r="CZ31" s="34"/>
      <c r="DA31" s="217"/>
      <c r="DB31" s="218"/>
      <c r="DC31" s="35"/>
      <c r="DD31" s="36"/>
      <c r="DF31" s="117"/>
      <c r="DG31" s="37"/>
      <c r="DH31" s="35"/>
      <c r="DI31" s="36"/>
      <c r="DJ31" s="33" t="s">
        <v>32</v>
      </c>
      <c r="DK31" s="34"/>
      <c r="DL31" s="217"/>
      <c r="DM31" s="218"/>
      <c r="DN31" s="35"/>
      <c r="DO31" s="36"/>
      <c r="DQ31" s="117"/>
      <c r="DR31" s="37"/>
      <c r="DS31" s="35"/>
      <c r="DT31" s="36"/>
      <c r="DU31" s="33" t="s">
        <v>32</v>
      </c>
      <c r="DV31" s="34"/>
      <c r="DW31" s="217"/>
      <c r="DX31" s="218"/>
      <c r="DY31" s="35"/>
      <c r="DZ31" s="36"/>
      <c r="EB31" s="117"/>
      <c r="EC31" s="37"/>
      <c r="ED31" s="35"/>
      <c r="EE31" s="36"/>
      <c r="EF31" s="33" t="s">
        <v>32</v>
      </c>
      <c r="EG31" s="34"/>
      <c r="EH31" s="217"/>
      <c r="EI31" s="218"/>
      <c r="EJ31" s="35"/>
      <c r="EK31" s="36"/>
      <c r="EM31" s="117"/>
      <c r="EN31" s="37"/>
      <c r="EO31" s="35"/>
      <c r="EP31" s="36"/>
      <c r="EQ31" s="33" t="s">
        <v>32</v>
      </c>
      <c r="ER31" s="34"/>
      <c r="ES31" s="217"/>
      <c r="ET31" s="218"/>
      <c r="EU31" s="35"/>
      <c r="EV31" s="36"/>
      <c r="EX31" s="117"/>
      <c r="EY31" s="37"/>
      <c r="EZ31" s="35"/>
      <c r="FA31" s="36"/>
      <c r="FB31" s="33" t="s">
        <v>32</v>
      </c>
      <c r="FC31" s="34"/>
      <c r="FD31" s="217"/>
      <c r="FE31" s="218"/>
      <c r="FF31" s="35"/>
      <c r="FG31" s="36"/>
      <c r="FI31" s="117"/>
      <c r="FJ31" s="37"/>
      <c r="FK31" s="35"/>
      <c r="FL31" s="36"/>
      <c r="FM31" s="33" t="s">
        <v>32</v>
      </c>
      <c r="FN31" s="34"/>
      <c r="FO31" s="217"/>
      <c r="FP31" s="218"/>
      <c r="FQ31" s="35"/>
      <c r="FR31" s="36"/>
      <c r="FT31" s="117"/>
      <c r="FU31" s="37"/>
      <c r="FV31" s="35"/>
      <c r="FW31" s="36"/>
      <c r="FX31" s="33" t="s">
        <v>32</v>
      </c>
      <c r="FY31" s="34"/>
      <c r="FZ31" s="217"/>
      <c r="GA31" s="218"/>
      <c r="GB31" s="35"/>
      <c r="GC31" s="36"/>
      <c r="GE31" s="117"/>
      <c r="GF31" s="37"/>
      <c r="GG31" s="35"/>
      <c r="GH31" s="36"/>
      <c r="GI31" s="33" t="s">
        <v>32</v>
      </c>
      <c r="GJ31" s="34"/>
      <c r="GK31" s="217"/>
      <c r="GL31" s="218"/>
      <c r="GM31" s="35"/>
      <c r="GN31" s="36"/>
    </row>
    <row r="32" spans="2:196" x14ac:dyDescent="0.3">
      <c r="B32" s="26" t="s">
        <v>21</v>
      </c>
      <c r="C32" s="235" t="s">
        <v>33</v>
      </c>
      <c r="D32" s="224"/>
      <c r="E32" s="236"/>
      <c r="F32" s="54" t="s">
        <v>39</v>
      </c>
      <c r="G32" s="38"/>
      <c r="H32" s="213"/>
      <c r="I32" s="212"/>
      <c r="J32" s="213"/>
      <c r="K32" s="214"/>
      <c r="L32" s="26" t="s">
        <v>21</v>
      </c>
      <c r="M32" s="235" t="s">
        <v>33</v>
      </c>
      <c r="N32" s="224"/>
      <c r="O32" s="236"/>
      <c r="P32" s="54" t="s">
        <v>39</v>
      </c>
      <c r="Q32" s="38"/>
      <c r="R32" s="213"/>
      <c r="S32" s="212"/>
      <c r="T32" s="213"/>
      <c r="U32" s="214"/>
      <c r="V32" s="26" t="s">
        <v>21</v>
      </c>
      <c r="W32" s="235" t="s">
        <v>33</v>
      </c>
      <c r="X32" s="224"/>
      <c r="Y32" s="236"/>
      <c r="Z32" s="54" t="s">
        <v>39</v>
      </c>
      <c r="AA32" s="38"/>
      <c r="AB32" s="213"/>
      <c r="AC32" s="212"/>
      <c r="AD32" s="213"/>
      <c r="AE32" s="214"/>
      <c r="AG32" s="26" t="s">
        <v>21</v>
      </c>
      <c r="AH32" s="235" t="s">
        <v>33</v>
      </c>
      <c r="AI32" s="224"/>
      <c r="AJ32" s="236"/>
      <c r="AK32" s="116" t="s">
        <v>39</v>
      </c>
      <c r="AL32" s="38"/>
      <c r="AM32" s="213"/>
      <c r="AN32" s="212"/>
      <c r="AO32" s="213"/>
      <c r="AP32" s="214"/>
      <c r="AR32" s="26" t="s">
        <v>21</v>
      </c>
      <c r="AS32" s="235" t="s">
        <v>33</v>
      </c>
      <c r="AT32" s="224"/>
      <c r="AU32" s="236"/>
      <c r="AV32" s="116" t="s">
        <v>39</v>
      </c>
      <c r="AW32" s="38"/>
      <c r="AX32" s="213"/>
      <c r="AY32" s="212"/>
      <c r="AZ32" s="213"/>
      <c r="BA32" s="214"/>
      <c r="BC32" s="26" t="s">
        <v>21</v>
      </c>
      <c r="BD32" s="235" t="s">
        <v>33</v>
      </c>
      <c r="BE32" s="224"/>
      <c r="BF32" s="236"/>
      <c r="BG32" s="116" t="s">
        <v>39</v>
      </c>
      <c r="BH32" s="38"/>
      <c r="BI32" s="213"/>
      <c r="BJ32" s="212"/>
      <c r="BK32" s="213"/>
      <c r="BL32" s="214"/>
      <c r="BN32" s="26" t="s">
        <v>21</v>
      </c>
      <c r="BO32" s="235" t="s">
        <v>33</v>
      </c>
      <c r="BP32" s="224"/>
      <c r="BQ32" s="236"/>
      <c r="BR32" s="116" t="s">
        <v>39</v>
      </c>
      <c r="BS32" s="38"/>
      <c r="BT32" s="213"/>
      <c r="BU32" s="212"/>
      <c r="BV32" s="213"/>
      <c r="BW32" s="214"/>
      <c r="BY32" s="26" t="s">
        <v>21</v>
      </c>
      <c r="BZ32" s="235" t="s">
        <v>33</v>
      </c>
      <c r="CA32" s="224"/>
      <c r="CB32" s="236"/>
      <c r="CC32" s="116" t="s">
        <v>39</v>
      </c>
      <c r="CD32" s="38"/>
      <c r="CE32" s="213"/>
      <c r="CF32" s="212"/>
      <c r="CG32" s="213"/>
      <c r="CH32" s="214"/>
      <c r="CJ32" s="26" t="s">
        <v>21</v>
      </c>
      <c r="CK32" s="235" t="s">
        <v>33</v>
      </c>
      <c r="CL32" s="224"/>
      <c r="CM32" s="236"/>
      <c r="CN32" s="116" t="s">
        <v>39</v>
      </c>
      <c r="CO32" s="38"/>
      <c r="CP32" s="213"/>
      <c r="CQ32" s="212"/>
      <c r="CR32" s="213"/>
      <c r="CS32" s="214"/>
      <c r="CU32" s="26" t="s">
        <v>21</v>
      </c>
      <c r="CV32" s="235" t="s">
        <v>33</v>
      </c>
      <c r="CW32" s="224"/>
      <c r="CX32" s="236"/>
      <c r="CY32" s="116" t="s">
        <v>39</v>
      </c>
      <c r="CZ32" s="38"/>
      <c r="DA32" s="213"/>
      <c r="DB32" s="212"/>
      <c r="DC32" s="213"/>
      <c r="DD32" s="214"/>
      <c r="DF32" s="26" t="s">
        <v>21</v>
      </c>
      <c r="DG32" s="235" t="s">
        <v>33</v>
      </c>
      <c r="DH32" s="224"/>
      <c r="DI32" s="236"/>
      <c r="DJ32" s="116" t="s">
        <v>39</v>
      </c>
      <c r="DK32" s="38"/>
      <c r="DL32" s="213"/>
      <c r="DM32" s="212"/>
      <c r="DN32" s="213"/>
      <c r="DO32" s="214"/>
      <c r="DQ32" s="26" t="s">
        <v>21</v>
      </c>
      <c r="DR32" s="235" t="s">
        <v>33</v>
      </c>
      <c r="DS32" s="224"/>
      <c r="DT32" s="236"/>
      <c r="DU32" s="116" t="s">
        <v>39</v>
      </c>
      <c r="DV32" s="38"/>
      <c r="DW32" s="213"/>
      <c r="DX32" s="212"/>
      <c r="DY32" s="213"/>
      <c r="DZ32" s="214"/>
      <c r="EB32" s="26" t="s">
        <v>21</v>
      </c>
      <c r="EC32" s="235" t="s">
        <v>33</v>
      </c>
      <c r="ED32" s="224"/>
      <c r="EE32" s="236"/>
      <c r="EF32" s="116" t="s">
        <v>39</v>
      </c>
      <c r="EG32" s="38"/>
      <c r="EH32" s="213"/>
      <c r="EI32" s="212"/>
      <c r="EJ32" s="213"/>
      <c r="EK32" s="214"/>
      <c r="EM32" s="26" t="s">
        <v>21</v>
      </c>
      <c r="EN32" s="235" t="s">
        <v>33</v>
      </c>
      <c r="EO32" s="224"/>
      <c r="EP32" s="236"/>
      <c r="EQ32" s="116" t="s">
        <v>39</v>
      </c>
      <c r="ER32" s="38"/>
      <c r="ES32" s="213"/>
      <c r="ET32" s="212"/>
      <c r="EU32" s="213"/>
      <c r="EV32" s="214"/>
      <c r="EX32" s="26" t="s">
        <v>21</v>
      </c>
      <c r="EY32" s="235" t="s">
        <v>33</v>
      </c>
      <c r="EZ32" s="224"/>
      <c r="FA32" s="236"/>
      <c r="FB32" s="116" t="s">
        <v>39</v>
      </c>
      <c r="FC32" s="38"/>
      <c r="FD32" s="213"/>
      <c r="FE32" s="212"/>
      <c r="FF32" s="213"/>
      <c r="FG32" s="214"/>
      <c r="FI32" s="26" t="s">
        <v>21</v>
      </c>
      <c r="FJ32" s="235" t="s">
        <v>33</v>
      </c>
      <c r="FK32" s="224"/>
      <c r="FL32" s="236"/>
      <c r="FM32" s="116" t="s">
        <v>39</v>
      </c>
      <c r="FN32" s="38"/>
      <c r="FO32" s="213"/>
      <c r="FP32" s="212"/>
      <c r="FQ32" s="213"/>
      <c r="FR32" s="214"/>
      <c r="FT32" s="26" t="s">
        <v>21</v>
      </c>
      <c r="FU32" s="235" t="s">
        <v>33</v>
      </c>
      <c r="FV32" s="224"/>
      <c r="FW32" s="236"/>
      <c r="FX32" s="116" t="s">
        <v>39</v>
      </c>
      <c r="FY32" s="38"/>
      <c r="FZ32" s="213"/>
      <c r="GA32" s="212"/>
      <c r="GB32" s="213"/>
      <c r="GC32" s="214"/>
      <c r="GE32" s="26" t="s">
        <v>21</v>
      </c>
      <c r="GF32" s="235" t="s">
        <v>33</v>
      </c>
      <c r="GG32" s="224"/>
      <c r="GH32" s="236"/>
      <c r="GI32" s="116" t="s">
        <v>39</v>
      </c>
      <c r="GJ32" s="38"/>
      <c r="GK32" s="213"/>
      <c r="GL32" s="212"/>
      <c r="GM32" s="213"/>
      <c r="GN32" s="214"/>
    </row>
    <row r="33" spans="2:196" x14ac:dyDescent="0.3">
      <c r="B33" s="26"/>
      <c r="C33" s="235"/>
      <c r="D33" s="224"/>
      <c r="E33" s="236"/>
      <c r="F33" s="59" t="s">
        <v>40</v>
      </c>
      <c r="G33" s="39">
        <v>4</v>
      </c>
      <c r="H33" s="61">
        <f>G22</f>
        <v>0</v>
      </c>
      <c r="I33" s="32" t="s">
        <v>92</v>
      </c>
      <c r="J33" s="237">
        <f>E26</f>
        <v>0</v>
      </c>
      <c r="K33" s="238"/>
      <c r="L33" s="26"/>
      <c r="M33" s="235"/>
      <c r="N33" s="224"/>
      <c r="O33" s="236"/>
      <c r="P33" s="59" t="s">
        <v>40</v>
      </c>
      <c r="Q33" s="39">
        <v>4</v>
      </c>
      <c r="R33" s="61">
        <f>Q22</f>
        <v>0</v>
      </c>
      <c r="S33" s="32" t="s">
        <v>92</v>
      </c>
      <c r="T33" s="237">
        <f>O26</f>
        <v>0</v>
      </c>
      <c r="U33" s="238"/>
      <c r="V33" s="26"/>
      <c r="W33" s="235"/>
      <c r="X33" s="224"/>
      <c r="Y33" s="236"/>
      <c r="Z33" s="59" t="s">
        <v>40</v>
      </c>
      <c r="AA33" s="39">
        <v>4</v>
      </c>
      <c r="AB33" s="61">
        <f>AA22</f>
        <v>0</v>
      </c>
      <c r="AC33" s="32" t="s">
        <v>92</v>
      </c>
      <c r="AD33" s="237">
        <f>Y26</f>
        <v>0</v>
      </c>
      <c r="AE33" s="238"/>
      <c r="AG33" s="26"/>
      <c r="AH33" s="235"/>
      <c r="AI33" s="224"/>
      <c r="AJ33" s="236"/>
      <c r="AK33" s="118" t="s">
        <v>40</v>
      </c>
      <c r="AL33" s="39">
        <v>4</v>
      </c>
      <c r="AM33" s="61">
        <f>AL22</f>
        <v>0</v>
      </c>
      <c r="AN33" s="32" t="s">
        <v>92</v>
      </c>
      <c r="AO33" s="237">
        <f>AJ26</f>
        <v>0</v>
      </c>
      <c r="AP33" s="238"/>
      <c r="AR33" s="26"/>
      <c r="AS33" s="235"/>
      <c r="AT33" s="224"/>
      <c r="AU33" s="236"/>
      <c r="AV33" s="118" t="s">
        <v>40</v>
      </c>
      <c r="AW33" s="39">
        <v>4</v>
      </c>
      <c r="AX33" s="61">
        <f>AW22</f>
        <v>0</v>
      </c>
      <c r="AY33" s="32" t="s">
        <v>92</v>
      </c>
      <c r="AZ33" s="237">
        <f>AU26</f>
        <v>0</v>
      </c>
      <c r="BA33" s="238"/>
      <c r="BC33" s="26"/>
      <c r="BD33" s="235"/>
      <c r="BE33" s="224"/>
      <c r="BF33" s="236"/>
      <c r="BG33" s="118" t="s">
        <v>40</v>
      </c>
      <c r="BH33" s="39">
        <v>4</v>
      </c>
      <c r="BI33" s="61">
        <f>BH22</f>
        <v>0</v>
      </c>
      <c r="BJ33" s="32" t="s">
        <v>92</v>
      </c>
      <c r="BK33" s="237">
        <f>BF26</f>
        <v>0</v>
      </c>
      <c r="BL33" s="238"/>
      <c r="BN33" s="26"/>
      <c r="BO33" s="235"/>
      <c r="BP33" s="224"/>
      <c r="BQ33" s="236"/>
      <c r="BR33" s="118" t="s">
        <v>40</v>
      </c>
      <c r="BS33" s="39">
        <v>4</v>
      </c>
      <c r="BT33" s="61">
        <f>BS22</f>
        <v>0</v>
      </c>
      <c r="BU33" s="32" t="s">
        <v>92</v>
      </c>
      <c r="BV33" s="237">
        <f>BQ26</f>
        <v>0</v>
      </c>
      <c r="BW33" s="238"/>
      <c r="BY33" s="26"/>
      <c r="BZ33" s="235"/>
      <c r="CA33" s="224"/>
      <c r="CB33" s="236"/>
      <c r="CC33" s="118" t="s">
        <v>40</v>
      </c>
      <c r="CD33" s="39">
        <v>4</v>
      </c>
      <c r="CE33" s="61">
        <f>CD22</f>
        <v>0</v>
      </c>
      <c r="CF33" s="32" t="s">
        <v>92</v>
      </c>
      <c r="CG33" s="237">
        <f>CB26</f>
        <v>0</v>
      </c>
      <c r="CH33" s="238"/>
      <c r="CJ33" s="26"/>
      <c r="CK33" s="235"/>
      <c r="CL33" s="224"/>
      <c r="CM33" s="236"/>
      <c r="CN33" s="118" t="s">
        <v>40</v>
      </c>
      <c r="CO33" s="39">
        <v>4</v>
      </c>
      <c r="CP33" s="61">
        <f>CO22</f>
        <v>0</v>
      </c>
      <c r="CQ33" s="32" t="s">
        <v>92</v>
      </c>
      <c r="CR33" s="237">
        <f>CM26</f>
        <v>0</v>
      </c>
      <c r="CS33" s="238"/>
      <c r="CU33" s="26"/>
      <c r="CV33" s="235"/>
      <c r="CW33" s="224"/>
      <c r="CX33" s="236"/>
      <c r="CY33" s="118" t="s">
        <v>40</v>
      </c>
      <c r="CZ33" s="39">
        <v>4</v>
      </c>
      <c r="DA33" s="61">
        <f>CZ22</f>
        <v>0</v>
      </c>
      <c r="DB33" s="32" t="s">
        <v>92</v>
      </c>
      <c r="DC33" s="237">
        <f>CX26</f>
        <v>0</v>
      </c>
      <c r="DD33" s="238"/>
      <c r="DF33" s="26"/>
      <c r="DG33" s="235"/>
      <c r="DH33" s="224"/>
      <c r="DI33" s="236"/>
      <c r="DJ33" s="118" t="s">
        <v>40</v>
      </c>
      <c r="DK33" s="39">
        <v>4</v>
      </c>
      <c r="DL33" s="61">
        <f>DK22</f>
        <v>0</v>
      </c>
      <c r="DM33" s="32" t="s">
        <v>92</v>
      </c>
      <c r="DN33" s="237">
        <f>DI26</f>
        <v>0</v>
      </c>
      <c r="DO33" s="238"/>
      <c r="DQ33" s="26"/>
      <c r="DR33" s="235"/>
      <c r="DS33" s="224"/>
      <c r="DT33" s="236"/>
      <c r="DU33" s="118" t="s">
        <v>40</v>
      </c>
      <c r="DV33" s="39">
        <v>4</v>
      </c>
      <c r="DW33" s="61">
        <f>DV22</f>
        <v>0</v>
      </c>
      <c r="DX33" s="32" t="s">
        <v>92</v>
      </c>
      <c r="DY33" s="237">
        <f>DT26</f>
        <v>0</v>
      </c>
      <c r="DZ33" s="238"/>
      <c r="EB33" s="26"/>
      <c r="EC33" s="235"/>
      <c r="ED33" s="224"/>
      <c r="EE33" s="236"/>
      <c r="EF33" s="118" t="s">
        <v>40</v>
      </c>
      <c r="EG33" s="39">
        <v>4</v>
      </c>
      <c r="EH33" s="61">
        <f>EG22</f>
        <v>0</v>
      </c>
      <c r="EI33" s="32" t="s">
        <v>92</v>
      </c>
      <c r="EJ33" s="237">
        <f>EE26</f>
        <v>0</v>
      </c>
      <c r="EK33" s="238"/>
      <c r="EM33" s="26"/>
      <c r="EN33" s="235"/>
      <c r="EO33" s="224"/>
      <c r="EP33" s="236"/>
      <c r="EQ33" s="118" t="s">
        <v>40</v>
      </c>
      <c r="ER33" s="39">
        <v>4</v>
      </c>
      <c r="ES33" s="61">
        <f>ER22</f>
        <v>0</v>
      </c>
      <c r="ET33" s="32" t="s">
        <v>92</v>
      </c>
      <c r="EU33" s="237">
        <f>EP26</f>
        <v>0</v>
      </c>
      <c r="EV33" s="238"/>
      <c r="EX33" s="26"/>
      <c r="EY33" s="235"/>
      <c r="EZ33" s="224"/>
      <c r="FA33" s="236"/>
      <c r="FB33" s="118" t="s">
        <v>40</v>
      </c>
      <c r="FC33" s="39">
        <v>4</v>
      </c>
      <c r="FD33" s="61">
        <f>FC22</f>
        <v>0</v>
      </c>
      <c r="FE33" s="32" t="s">
        <v>92</v>
      </c>
      <c r="FF33" s="237">
        <f>FA26</f>
        <v>0</v>
      </c>
      <c r="FG33" s="238"/>
      <c r="FI33" s="26"/>
      <c r="FJ33" s="235"/>
      <c r="FK33" s="224"/>
      <c r="FL33" s="236"/>
      <c r="FM33" s="118" t="s">
        <v>40</v>
      </c>
      <c r="FN33" s="39">
        <v>4</v>
      </c>
      <c r="FO33" s="61">
        <f>FN22</f>
        <v>0</v>
      </c>
      <c r="FP33" s="32" t="s">
        <v>92</v>
      </c>
      <c r="FQ33" s="237">
        <f>FL26</f>
        <v>0</v>
      </c>
      <c r="FR33" s="238"/>
      <c r="FT33" s="26"/>
      <c r="FU33" s="235"/>
      <c r="FV33" s="224"/>
      <c r="FW33" s="236"/>
      <c r="FX33" s="118" t="s">
        <v>40</v>
      </c>
      <c r="FY33" s="39">
        <v>4</v>
      </c>
      <c r="FZ33" s="61">
        <f>FY22</f>
        <v>0</v>
      </c>
      <c r="GA33" s="32" t="s">
        <v>92</v>
      </c>
      <c r="GB33" s="237">
        <f>FW26</f>
        <v>0</v>
      </c>
      <c r="GC33" s="238"/>
      <c r="GE33" s="26"/>
      <c r="GF33" s="235"/>
      <c r="GG33" s="224"/>
      <c r="GH33" s="236"/>
      <c r="GI33" s="118" t="s">
        <v>40</v>
      </c>
      <c r="GJ33" s="39">
        <v>4</v>
      </c>
      <c r="GK33" s="61">
        <f>GJ22</f>
        <v>0</v>
      </c>
      <c r="GL33" s="32" t="s">
        <v>92</v>
      </c>
      <c r="GM33" s="237">
        <f>GH26</f>
        <v>0</v>
      </c>
      <c r="GN33" s="238"/>
    </row>
    <row r="34" spans="2:196" x14ac:dyDescent="0.3">
      <c r="B34" s="57"/>
      <c r="C34" s="243"/>
      <c r="D34" s="244"/>
      <c r="E34" s="245"/>
      <c r="F34" s="32"/>
      <c r="G34" s="35"/>
      <c r="H34" s="217"/>
      <c r="I34" s="218"/>
      <c r="J34" s="35"/>
      <c r="K34" s="36"/>
      <c r="L34" s="57"/>
      <c r="M34" s="243"/>
      <c r="N34" s="244"/>
      <c r="O34" s="245"/>
      <c r="P34" s="32"/>
      <c r="Q34" s="35"/>
      <c r="R34" s="217"/>
      <c r="S34" s="218"/>
      <c r="T34" s="35"/>
      <c r="U34" s="36"/>
      <c r="V34" s="57"/>
      <c r="W34" s="243"/>
      <c r="X34" s="244"/>
      <c r="Y34" s="245"/>
      <c r="Z34" s="32"/>
      <c r="AA34" s="35"/>
      <c r="AB34" s="217"/>
      <c r="AC34" s="218"/>
      <c r="AD34" s="35"/>
      <c r="AE34" s="36"/>
      <c r="AG34" s="117"/>
      <c r="AH34" s="243"/>
      <c r="AI34" s="244"/>
      <c r="AJ34" s="245"/>
      <c r="AK34" s="32"/>
      <c r="AL34" s="35"/>
      <c r="AM34" s="217"/>
      <c r="AN34" s="218"/>
      <c r="AO34" s="35"/>
      <c r="AP34" s="36"/>
      <c r="AR34" s="117"/>
      <c r="AS34" s="243"/>
      <c r="AT34" s="244"/>
      <c r="AU34" s="245"/>
      <c r="AV34" s="32"/>
      <c r="AW34" s="35"/>
      <c r="AX34" s="217"/>
      <c r="AY34" s="218"/>
      <c r="AZ34" s="35"/>
      <c r="BA34" s="36"/>
      <c r="BC34" s="117"/>
      <c r="BD34" s="243"/>
      <c r="BE34" s="244"/>
      <c r="BF34" s="245"/>
      <c r="BG34" s="32"/>
      <c r="BH34" s="35"/>
      <c r="BI34" s="217"/>
      <c r="BJ34" s="218"/>
      <c r="BK34" s="35"/>
      <c r="BL34" s="36"/>
      <c r="BN34" s="117"/>
      <c r="BO34" s="243"/>
      <c r="BP34" s="244"/>
      <c r="BQ34" s="245"/>
      <c r="BR34" s="32"/>
      <c r="BS34" s="35"/>
      <c r="BT34" s="217"/>
      <c r="BU34" s="218"/>
      <c r="BV34" s="35"/>
      <c r="BW34" s="36"/>
      <c r="BY34" s="117"/>
      <c r="BZ34" s="243"/>
      <c r="CA34" s="244"/>
      <c r="CB34" s="245"/>
      <c r="CC34" s="32"/>
      <c r="CD34" s="35"/>
      <c r="CE34" s="217"/>
      <c r="CF34" s="218"/>
      <c r="CG34" s="35"/>
      <c r="CH34" s="36"/>
      <c r="CJ34" s="117"/>
      <c r="CK34" s="243"/>
      <c r="CL34" s="244"/>
      <c r="CM34" s="245"/>
      <c r="CN34" s="32"/>
      <c r="CO34" s="35"/>
      <c r="CP34" s="217"/>
      <c r="CQ34" s="218"/>
      <c r="CR34" s="35"/>
      <c r="CS34" s="36"/>
      <c r="CU34" s="117"/>
      <c r="CV34" s="243"/>
      <c r="CW34" s="244"/>
      <c r="CX34" s="245"/>
      <c r="CY34" s="32"/>
      <c r="CZ34" s="35"/>
      <c r="DA34" s="217"/>
      <c r="DB34" s="218"/>
      <c r="DC34" s="35"/>
      <c r="DD34" s="36"/>
      <c r="DF34" s="117"/>
      <c r="DG34" s="243"/>
      <c r="DH34" s="244"/>
      <c r="DI34" s="245"/>
      <c r="DJ34" s="32"/>
      <c r="DK34" s="35"/>
      <c r="DL34" s="217"/>
      <c r="DM34" s="218"/>
      <c r="DN34" s="35"/>
      <c r="DO34" s="36"/>
      <c r="DQ34" s="117"/>
      <c r="DR34" s="243"/>
      <c r="DS34" s="244"/>
      <c r="DT34" s="245"/>
      <c r="DU34" s="32"/>
      <c r="DV34" s="35"/>
      <c r="DW34" s="217"/>
      <c r="DX34" s="218"/>
      <c r="DY34" s="35"/>
      <c r="DZ34" s="36"/>
      <c r="EB34" s="117"/>
      <c r="EC34" s="243"/>
      <c r="ED34" s="244"/>
      <c r="EE34" s="245"/>
      <c r="EF34" s="32"/>
      <c r="EG34" s="35"/>
      <c r="EH34" s="217"/>
      <c r="EI34" s="218"/>
      <c r="EJ34" s="35"/>
      <c r="EK34" s="36"/>
      <c r="EM34" s="117"/>
      <c r="EN34" s="243"/>
      <c r="EO34" s="244"/>
      <c r="EP34" s="245"/>
      <c r="EQ34" s="32"/>
      <c r="ER34" s="35"/>
      <c r="ES34" s="217"/>
      <c r="ET34" s="218"/>
      <c r="EU34" s="35"/>
      <c r="EV34" s="36"/>
      <c r="EX34" s="117"/>
      <c r="EY34" s="243"/>
      <c r="EZ34" s="244"/>
      <c r="FA34" s="245"/>
      <c r="FB34" s="32"/>
      <c r="FC34" s="35"/>
      <c r="FD34" s="217"/>
      <c r="FE34" s="218"/>
      <c r="FF34" s="35"/>
      <c r="FG34" s="36"/>
      <c r="FI34" s="117"/>
      <c r="FJ34" s="243"/>
      <c r="FK34" s="244"/>
      <c r="FL34" s="245"/>
      <c r="FM34" s="32"/>
      <c r="FN34" s="35"/>
      <c r="FO34" s="217"/>
      <c r="FP34" s="218"/>
      <c r="FQ34" s="35"/>
      <c r="FR34" s="36"/>
      <c r="FT34" s="117"/>
      <c r="FU34" s="243"/>
      <c r="FV34" s="244"/>
      <c r="FW34" s="245"/>
      <c r="FX34" s="32"/>
      <c r="FY34" s="35"/>
      <c r="FZ34" s="217"/>
      <c r="GA34" s="218"/>
      <c r="GB34" s="35"/>
      <c r="GC34" s="36"/>
      <c r="GE34" s="117"/>
      <c r="GF34" s="243"/>
      <c r="GG34" s="244"/>
      <c r="GH34" s="245"/>
      <c r="GI34" s="32"/>
      <c r="GJ34" s="35"/>
      <c r="GK34" s="217"/>
      <c r="GL34" s="218"/>
      <c r="GM34" s="35"/>
      <c r="GN34" s="36"/>
    </row>
    <row r="35" spans="2:196" x14ac:dyDescent="0.3">
      <c r="B35" s="25" t="s">
        <v>34</v>
      </c>
      <c r="C35" s="223" t="s">
        <v>35</v>
      </c>
      <c r="D35" s="224"/>
      <c r="E35" s="224"/>
      <c r="F35" s="40" t="s">
        <v>39</v>
      </c>
      <c r="G35" s="30"/>
      <c r="H35" s="211"/>
      <c r="I35" s="212"/>
      <c r="J35" s="213"/>
      <c r="K35" s="214"/>
      <c r="L35" s="25" t="s">
        <v>34</v>
      </c>
      <c r="M35" s="223" t="s">
        <v>35</v>
      </c>
      <c r="N35" s="224"/>
      <c r="O35" s="224"/>
      <c r="P35" s="40" t="s">
        <v>39</v>
      </c>
      <c r="Q35" s="30"/>
      <c r="R35" s="211"/>
      <c r="S35" s="212"/>
      <c r="T35" s="213"/>
      <c r="U35" s="214"/>
      <c r="V35" s="25" t="s">
        <v>34</v>
      </c>
      <c r="W35" s="223" t="s">
        <v>35</v>
      </c>
      <c r="X35" s="224"/>
      <c r="Y35" s="224"/>
      <c r="Z35" s="40" t="s">
        <v>39</v>
      </c>
      <c r="AA35" s="30"/>
      <c r="AB35" s="211"/>
      <c r="AC35" s="212"/>
      <c r="AD35" s="213"/>
      <c r="AE35" s="214"/>
      <c r="AG35" s="25" t="s">
        <v>34</v>
      </c>
      <c r="AH35" s="223" t="s">
        <v>35</v>
      </c>
      <c r="AI35" s="224"/>
      <c r="AJ35" s="224"/>
      <c r="AK35" s="40" t="s">
        <v>39</v>
      </c>
      <c r="AL35" s="30"/>
      <c r="AM35" s="211"/>
      <c r="AN35" s="212"/>
      <c r="AO35" s="213"/>
      <c r="AP35" s="214"/>
      <c r="AR35" s="25" t="s">
        <v>34</v>
      </c>
      <c r="AS35" s="223" t="s">
        <v>35</v>
      </c>
      <c r="AT35" s="224"/>
      <c r="AU35" s="224"/>
      <c r="AV35" s="40" t="s">
        <v>39</v>
      </c>
      <c r="AW35" s="30"/>
      <c r="AX35" s="211"/>
      <c r="AY35" s="212"/>
      <c r="AZ35" s="213"/>
      <c r="BA35" s="214"/>
      <c r="BC35" s="25" t="s">
        <v>34</v>
      </c>
      <c r="BD35" s="223" t="s">
        <v>35</v>
      </c>
      <c r="BE35" s="224"/>
      <c r="BF35" s="224"/>
      <c r="BG35" s="40" t="s">
        <v>39</v>
      </c>
      <c r="BH35" s="30"/>
      <c r="BI35" s="211"/>
      <c r="BJ35" s="212"/>
      <c r="BK35" s="213"/>
      <c r="BL35" s="214"/>
      <c r="BN35" s="25" t="s">
        <v>34</v>
      </c>
      <c r="BO35" s="223" t="s">
        <v>35</v>
      </c>
      <c r="BP35" s="224"/>
      <c r="BQ35" s="224"/>
      <c r="BR35" s="40" t="s">
        <v>39</v>
      </c>
      <c r="BS35" s="30"/>
      <c r="BT35" s="211"/>
      <c r="BU35" s="212"/>
      <c r="BV35" s="213"/>
      <c r="BW35" s="214"/>
      <c r="BY35" s="25" t="s">
        <v>34</v>
      </c>
      <c r="BZ35" s="223" t="s">
        <v>35</v>
      </c>
      <c r="CA35" s="224"/>
      <c r="CB35" s="224"/>
      <c r="CC35" s="40" t="s">
        <v>39</v>
      </c>
      <c r="CD35" s="30"/>
      <c r="CE35" s="211"/>
      <c r="CF35" s="212"/>
      <c r="CG35" s="213"/>
      <c r="CH35" s="214"/>
      <c r="CJ35" s="25" t="s">
        <v>34</v>
      </c>
      <c r="CK35" s="223" t="s">
        <v>35</v>
      </c>
      <c r="CL35" s="224"/>
      <c r="CM35" s="224"/>
      <c r="CN35" s="40" t="s">
        <v>39</v>
      </c>
      <c r="CO35" s="30"/>
      <c r="CP35" s="211"/>
      <c r="CQ35" s="212"/>
      <c r="CR35" s="213"/>
      <c r="CS35" s="214"/>
      <c r="CU35" s="25" t="s">
        <v>34</v>
      </c>
      <c r="CV35" s="223" t="s">
        <v>35</v>
      </c>
      <c r="CW35" s="224"/>
      <c r="CX35" s="224"/>
      <c r="CY35" s="40" t="s">
        <v>39</v>
      </c>
      <c r="CZ35" s="30"/>
      <c r="DA35" s="211"/>
      <c r="DB35" s="212"/>
      <c r="DC35" s="213"/>
      <c r="DD35" s="214"/>
      <c r="DF35" s="25" t="s">
        <v>34</v>
      </c>
      <c r="DG35" s="223" t="s">
        <v>35</v>
      </c>
      <c r="DH35" s="224"/>
      <c r="DI35" s="224"/>
      <c r="DJ35" s="40" t="s">
        <v>39</v>
      </c>
      <c r="DK35" s="30"/>
      <c r="DL35" s="211"/>
      <c r="DM35" s="212"/>
      <c r="DN35" s="213"/>
      <c r="DO35" s="214"/>
      <c r="DQ35" s="25" t="s">
        <v>34</v>
      </c>
      <c r="DR35" s="223" t="s">
        <v>35</v>
      </c>
      <c r="DS35" s="224"/>
      <c r="DT35" s="224"/>
      <c r="DU35" s="40" t="s">
        <v>39</v>
      </c>
      <c r="DV35" s="30"/>
      <c r="DW35" s="211"/>
      <c r="DX35" s="212"/>
      <c r="DY35" s="213"/>
      <c r="DZ35" s="214"/>
      <c r="EB35" s="25" t="s">
        <v>34</v>
      </c>
      <c r="EC35" s="223" t="s">
        <v>35</v>
      </c>
      <c r="ED35" s="224"/>
      <c r="EE35" s="224"/>
      <c r="EF35" s="40" t="s">
        <v>39</v>
      </c>
      <c r="EG35" s="30"/>
      <c r="EH35" s="211"/>
      <c r="EI35" s="212"/>
      <c r="EJ35" s="213"/>
      <c r="EK35" s="214"/>
      <c r="EM35" s="25" t="s">
        <v>34</v>
      </c>
      <c r="EN35" s="223" t="s">
        <v>35</v>
      </c>
      <c r="EO35" s="224"/>
      <c r="EP35" s="224"/>
      <c r="EQ35" s="40" t="s">
        <v>39</v>
      </c>
      <c r="ER35" s="30"/>
      <c r="ES35" s="211"/>
      <c r="ET35" s="212"/>
      <c r="EU35" s="213"/>
      <c r="EV35" s="214"/>
      <c r="EX35" s="25" t="s">
        <v>34</v>
      </c>
      <c r="EY35" s="223" t="s">
        <v>35</v>
      </c>
      <c r="EZ35" s="224"/>
      <c r="FA35" s="224"/>
      <c r="FB35" s="40" t="s">
        <v>39</v>
      </c>
      <c r="FC35" s="30"/>
      <c r="FD35" s="211"/>
      <c r="FE35" s="212"/>
      <c r="FF35" s="213"/>
      <c r="FG35" s="214"/>
      <c r="FI35" s="25" t="s">
        <v>34</v>
      </c>
      <c r="FJ35" s="223" t="s">
        <v>35</v>
      </c>
      <c r="FK35" s="224"/>
      <c r="FL35" s="224"/>
      <c r="FM35" s="40" t="s">
        <v>39</v>
      </c>
      <c r="FN35" s="30"/>
      <c r="FO35" s="211"/>
      <c r="FP35" s="212"/>
      <c r="FQ35" s="213"/>
      <c r="FR35" s="214"/>
      <c r="FT35" s="25" t="s">
        <v>34</v>
      </c>
      <c r="FU35" s="223" t="s">
        <v>35</v>
      </c>
      <c r="FV35" s="224"/>
      <c r="FW35" s="224"/>
      <c r="FX35" s="40" t="s">
        <v>39</v>
      </c>
      <c r="FY35" s="30"/>
      <c r="FZ35" s="211"/>
      <c r="GA35" s="212"/>
      <c r="GB35" s="213"/>
      <c r="GC35" s="214"/>
      <c r="GE35" s="25" t="s">
        <v>34</v>
      </c>
      <c r="GF35" s="223" t="s">
        <v>35</v>
      </c>
      <c r="GG35" s="224"/>
      <c r="GH35" s="224"/>
      <c r="GI35" s="40" t="s">
        <v>39</v>
      </c>
      <c r="GJ35" s="30"/>
      <c r="GK35" s="211"/>
      <c r="GL35" s="212"/>
      <c r="GM35" s="213"/>
      <c r="GN35" s="214"/>
    </row>
    <row r="36" spans="2:196" ht="15.6" x14ac:dyDescent="0.3">
      <c r="B36" s="27"/>
      <c r="C36" s="41" t="s">
        <v>36</v>
      </c>
      <c r="D36" s="31">
        <f>I12</f>
        <v>0.76</v>
      </c>
      <c r="E36" s="31"/>
      <c r="F36" s="42" t="s">
        <v>41</v>
      </c>
      <c r="G36" s="28"/>
      <c r="H36" s="225" t="s">
        <v>115</v>
      </c>
      <c r="I36" s="226"/>
      <c r="J36" s="241">
        <f>I12/2</f>
        <v>0.38</v>
      </c>
      <c r="K36" s="242"/>
      <c r="L36" s="27"/>
      <c r="M36" s="41" t="s">
        <v>36</v>
      </c>
      <c r="N36" s="31">
        <f>S12</f>
        <v>0.78</v>
      </c>
      <c r="O36" s="31"/>
      <c r="P36" s="42" t="s">
        <v>41</v>
      </c>
      <c r="Q36" s="28"/>
      <c r="R36" s="225" t="s">
        <v>116</v>
      </c>
      <c r="S36" s="226"/>
      <c r="T36" s="241">
        <f>S12/2</f>
        <v>0.39</v>
      </c>
      <c r="U36" s="242"/>
      <c r="V36" s="27"/>
      <c r="W36" s="41" t="s">
        <v>36</v>
      </c>
      <c r="X36" s="31">
        <f>AC12</f>
        <v>0.76</v>
      </c>
      <c r="Y36" s="31"/>
      <c r="Z36" s="42" t="s">
        <v>41</v>
      </c>
      <c r="AA36" s="28"/>
      <c r="AB36" s="225" t="s">
        <v>101</v>
      </c>
      <c r="AC36" s="226"/>
      <c r="AD36" s="241">
        <f>AC12/2</f>
        <v>0.38</v>
      </c>
      <c r="AE36" s="242"/>
      <c r="AG36" s="27"/>
      <c r="AH36" s="41" t="s">
        <v>36</v>
      </c>
      <c r="AI36" s="31">
        <f>AN12</f>
        <v>0.76</v>
      </c>
      <c r="AJ36" s="31"/>
      <c r="AK36" s="42" t="s">
        <v>41</v>
      </c>
      <c r="AL36" s="28"/>
      <c r="AM36" s="225" t="s">
        <v>115</v>
      </c>
      <c r="AN36" s="226"/>
      <c r="AO36" s="241">
        <f>AN12/2</f>
        <v>0.38</v>
      </c>
      <c r="AP36" s="242"/>
      <c r="AR36" s="27"/>
      <c r="AS36" s="41" t="s">
        <v>36</v>
      </c>
      <c r="AT36" s="31">
        <f>AY12</f>
        <v>0.76</v>
      </c>
      <c r="AU36" s="31"/>
      <c r="AV36" s="42" t="s">
        <v>41</v>
      </c>
      <c r="AW36" s="28"/>
      <c r="AX36" s="225" t="s">
        <v>115</v>
      </c>
      <c r="AY36" s="226"/>
      <c r="AZ36" s="241">
        <f>AY12/2</f>
        <v>0.38</v>
      </c>
      <c r="BA36" s="242"/>
      <c r="BC36" s="27"/>
      <c r="BD36" s="41" t="s">
        <v>36</v>
      </c>
      <c r="BE36" s="31">
        <f>BJ12</f>
        <v>0.76</v>
      </c>
      <c r="BF36" s="31"/>
      <c r="BG36" s="42" t="s">
        <v>41</v>
      </c>
      <c r="BH36" s="28"/>
      <c r="BI36" s="225" t="s">
        <v>115</v>
      </c>
      <c r="BJ36" s="226"/>
      <c r="BK36" s="241">
        <f>BJ12/2</f>
        <v>0.38</v>
      </c>
      <c r="BL36" s="242"/>
      <c r="BN36" s="27"/>
      <c r="BO36" s="41" t="s">
        <v>36</v>
      </c>
      <c r="BP36" s="31">
        <f>BU12</f>
        <v>0.78</v>
      </c>
      <c r="BQ36" s="31"/>
      <c r="BR36" s="42" t="s">
        <v>41</v>
      </c>
      <c r="BS36" s="28"/>
      <c r="BT36" s="225" t="s">
        <v>115</v>
      </c>
      <c r="BU36" s="226"/>
      <c r="BV36" s="241">
        <f>BU12/2</f>
        <v>0.39</v>
      </c>
      <c r="BW36" s="242"/>
      <c r="BY36" s="27"/>
      <c r="BZ36" s="41" t="s">
        <v>36</v>
      </c>
      <c r="CA36" s="31">
        <f>CF12</f>
        <v>0.76</v>
      </c>
      <c r="CB36" s="31"/>
      <c r="CC36" s="42" t="s">
        <v>41</v>
      </c>
      <c r="CD36" s="28"/>
      <c r="CE36" s="225" t="s">
        <v>115</v>
      </c>
      <c r="CF36" s="226"/>
      <c r="CG36" s="241">
        <f>CF12/2</f>
        <v>0.38</v>
      </c>
      <c r="CH36" s="242"/>
      <c r="CJ36" s="27"/>
      <c r="CK36" s="41" t="s">
        <v>36</v>
      </c>
      <c r="CL36" s="31">
        <f>CQ12</f>
        <v>0.77</v>
      </c>
      <c r="CM36" s="31"/>
      <c r="CN36" s="42" t="s">
        <v>41</v>
      </c>
      <c r="CO36" s="28"/>
      <c r="CP36" s="225" t="s">
        <v>115</v>
      </c>
      <c r="CQ36" s="226"/>
      <c r="CR36" s="241">
        <f>CQ12/2</f>
        <v>0.38500000000000001</v>
      </c>
      <c r="CS36" s="242"/>
      <c r="CU36" s="27"/>
      <c r="CV36" s="41" t="s">
        <v>36</v>
      </c>
      <c r="CW36" s="31">
        <f>DB12</f>
        <v>0.51</v>
      </c>
      <c r="CX36" s="31"/>
      <c r="CY36" s="42" t="s">
        <v>41</v>
      </c>
      <c r="CZ36" s="28"/>
      <c r="DA36" s="225" t="s">
        <v>115</v>
      </c>
      <c r="DB36" s="226"/>
      <c r="DC36" s="241">
        <f>DB12/2</f>
        <v>0.255</v>
      </c>
      <c r="DD36" s="242"/>
      <c r="DF36" s="27"/>
      <c r="DG36" s="41" t="s">
        <v>36</v>
      </c>
      <c r="DH36" s="31">
        <f>DM12</f>
        <v>0.51</v>
      </c>
      <c r="DI36" s="31"/>
      <c r="DJ36" s="42" t="s">
        <v>41</v>
      </c>
      <c r="DK36" s="28"/>
      <c r="DL36" s="225" t="s">
        <v>115</v>
      </c>
      <c r="DM36" s="226"/>
      <c r="DN36" s="241">
        <f>DM12/2</f>
        <v>0.255</v>
      </c>
      <c r="DO36" s="242"/>
      <c r="DQ36" s="27"/>
      <c r="DR36" s="41" t="s">
        <v>36</v>
      </c>
      <c r="DS36" s="31">
        <f>DX12</f>
        <v>0.51</v>
      </c>
      <c r="DT36" s="31"/>
      <c r="DU36" s="42" t="s">
        <v>41</v>
      </c>
      <c r="DV36" s="28"/>
      <c r="DW36" s="225" t="s">
        <v>115</v>
      </c>
      <c r="DX36" s="226"/>
      <c r="DY36" s="241">
        <f>DX12/2</f>
        <v>0.255</v>
      </c>
      <c r="DZ36" s="242"/>
      <c r="EB36" s="27"/>
      <c r="EC36" s="41" t="s">
        <v>36</v>
      </c>
      <c r="ED36" s="31">
        <f>EI12</f>
        <v>0.62</v>
      </c>
      <c r="EE36" s="31"/>
      <c r="EF36" s="42" t="s">
        <v>41</v>
      </c>
      <c r="EG36" s="28"/>
      <c r="EH36" s="225" t="s">
        <v>115</v>
      </c>
      <c r="EI36" s="226"/>
      <c r="EJ36" s="241">
        <f>EI12/2</f>
        <v>0.31</v>
      </c>
      <c r="EK36" s="242"/>
      <c r="EM36" s="27"/>
      <c r="EN36" s="41" t="s">
        <v>36</v>
      </c>
      <c r="EO36" s="31">
        <f>ET12</f>
        <v>0.6</v>
      </c>
      <c r="EP36" s="31"/>
      <c r="EQ36" s="42" t="s">
        <v>41</v>
      </c>
      <c r="ER36" s="28"/>
      <c r="ES36" s="225" t="s">
        <v>115</v>
      </c>
      <c r="ET36" s="226"/>
      <c r="EU36" s="241">
        <f>ET12/2</f>
        <v>0.3</v>
      </c>
      <c r="EV36" s="242"/>
      <c r="EX36" s="27"/>
      <c r="EY36" s="41" t="s">
        <v>36</v>
      </c>
      <c r="EZ36" s="31">
        <f>FE12</f>
        <v>0.55000000000000004</v>
      </c>
      <c r="FA36" s="31"/>
      <c r="FB36" s="42" t="s">
        <v>41</v>
      </c>
      <c r="FC36" s="28"/>
      <c r="FD36" s="225" t="s">
        <v>115</v>
      </c>
      <c r="FE36" s="226"/>
      <c r="FF36" s="241">
        <f>FE12/2</f>
        <v>0.27500000000000002</v>
      </c>
      <c r="FG36" s="242"/>
      <c r="FI36" s="27"/>
      <c r="FJ36" s="41" t="s">
        <v>36</v>
      </c>
      <c r="FK36" s="31">
        <f>FP12</f>
        <v>0.52</v>
      </c>
      <c r="FL36" s="31"/>
      <c r="FM36" s="42" t="s">
        <v>41</v>
      </c>
      <c r="FN36" s="28"/>
      <c r="FO36" s="225" t="s">
        <v>115</v>
      </c>
      <c r="FP36" s="226"/>
      <c r="FQ36" s="241">
        <f>FP12/2</f>
        <v>0.26</v>
      </c>
      <c r="FR36" s="242"/>
      <c r="FT36" s="27"/>
      <c r="FU36" s="41" t="s">
        <v>36</v>
      </c>
      <c r="FV36" s="31">
        <f>GA12</f>
        <v>0.51</v>
      </c>
      <c r="FW36" s="31"/>
      <c r="FX36" s="42" t="s">
        <v>41</v>
      </c>
      <c r="FY36" s="28"/>
      <c r="FZ36" s="225" t="s">
        <v>115</v>
      </c>
      <c r="GA36" s="226"/>
      <c r="GB36" s="241">
        <f>GA12/2</f>
        <v>0.255</v>
      </c>
      <c r="GC36" s="242"/>
      <c r="GE36" s="27"/>
      <c r="GF36" s="41" t="s">
        <v>36</v>
      </c>
      <c r="GG36" s="31">
        <f>GL12</f>
        <v>0.51</v>
      </c>
      <c r="GH36" s="31"/>
      <c r="GI36" s="42" t="s">
        <v>41</v>
      </c>
      <c r="GJ36" s="28"/>
      <c r="GK36" s="225" t="s">
        <v>115</v>
      </c>
      <c r="GL36" s="226"/>
      <c r="GM36" s="241">
        <f>GL12/2</f>
        <v>0.255</v>
      </c>
      <c r="GN36" s="242"/>
    </row>
    <row r="37" spans="2:196" x14ac:dyDescent="0.3">
      <c r="B37" s="58"/>
      <c r="C37" s="215"/>
      <c r="D37" s="216"/>
      <c r="E37" s="216"/>
      <c r="F37" s="34"/>
      <c r="G37" s="31"/>
      <c r="H37" s="217"/>
      <c r="I37" s="218"/>
      <c r="J37" s="31"/>
      <c r="K37" s="32"/>
      <c r="L37" s="58"/>
      <c r="M37" s="215"/>
      <c r="N37" s="216"/>
      <c r="O37" s="216"/>
      <c r="P37" s="34"/>
      <c r="Q37" s="31"/>
      <c r="R37" s="217"/>
      <c r="S37" s="218"/>
      <c r="T37" s="31"/>
      <c r="U37" s="32"/>
      <c r="V37" s="58"/>
      <c r="W37" s="215"/>
      <c r="X37" s="216"/>
      <c r="Y37" s="216"/>
      <c r="Z37" s="34"/>
      <c r="AA37" s="31"/>
      <c r="AB37" s="217"/>
      <c r="AC37" s="218"/>
      <c r="AD37" s="31"/>
      <c r="AE37" s="32"/>
      <c r="AG37" s="119"/>
      <c r="AH37" s="215"/>
      <c r="AI37" s="216"/>
      <c r="AJ37" s="216"/>
      <c r="AK37" s="34"/>
      <c r="AL37" s="31"/>
      <c r="AM37" s="217"/>
      <c r="AN37" s="218"/>
      <c r="AO37" s="31"/>
      <c r="AP37" s="32"/>
      <c r="AR37" s="119"/>
      <c r="AS37" s="215"/>
      <c r="AT37" s="216"/>
      <c r="AU37" s="216"/>
      <c r="AV37" s="34"/>
      <c r="AW37" s="31"/>
      <c r="AX37" s="217"/>
      <c r="AY37" s="218"/>
      <c r="AZ37" s="31"/>
      <c r="BA37" s="32"/>
      <c r="BC37" s="119"/>
      <c r="BD37" s="215"/>
      <c r="BE37" s="216"/>
      <c r="BF37" s="216"/>
      <c r="BG37" s="34"/>
      <c r="BH37" s="31"/>
      <c r="BI37" s="217"/>
      <c r="BJ37" s="218"/>
      <c r="BK37" s="31"/>
      <c r="BL37" s="32"/>
      <c r="BN37" s="119"/>
      <c r="BO37" s="215"/>
      <c r="BP37" s="216"/>
      <c r="BQ37" s="216"/>
      <c r="BR37" s="34"/>
      <c r="BS37" s="31"/>
      <c r="BT37" s="217"/>
      <c r="BU37" s="218"/>
      <c r="BV37" s="31"/>
      <c r="BW37" s="32"/>
      <c r="BY37" s="119"/>
      <c r="BZ37" s="215"/>
      <c r="CA37" s="216"/>
      <c r="CB37" s="216"/>
      <c r="CC37" s="34"/>
      <c r="CD37" s="31"/>
      <c r="CE37" s="217"/>
      <c r="CF37" s="218"/>
      <c r="CG37" s="31"/>
      <c r="CH37" s="32"/>
      <c r="CJ37" s="119"/>
      <c r="CK37" s="215"/>
      <c r="CL37" s="216"/>
      <c r="CM37" s="216"/>
      <c r="CN37" s="34"/>
      <c r="CO37" s="31"/>
      <c r="CP37" s="217"/>
      <c r="CQ37" s="218"/>
      <c r="CR37" s="31"/>
      <c r="CS37" s="32"/>
      <c r="CU37" s="119"/>
      <c r="CV37" s="215"/>
      <c r="CW37" s="216"/>
      <c r="CX37" s="216"/>
      <c r="CY37" s="34"/>
      <c r="CZ37" s="31"/>
      <c r="DA37" s="217"/>
      <c r="DB37" s="218"/>
      <c r="DC37" s="31"/>
      <c r="DD37" s="32"/>
      <c r="DF37" s="119"/>
      <c r="DG37" s="215"/>
      <c r="DH37" s="216"/>
      <c r="DI37" s="216"/>
      <c r="DJ37" s="34"/>
      <c r="DK37" s="31"/>
      <c r="DL37" s="217"/>
      <c r="DM37" s="218"/>
      <c r="DN37" s="31"/>
      <c r="DO37" s="32"/>
      <c r="DQ37" s="119"/>
      <c r="DR37" s="215"/>
      <c r="DS37" s="216"/>
      <c r="DT37" s="216"/>
      <c r="DU37" s="34"/>
      <c r="DV37" s="31"/>
      <c r="DW37" s="217"/>
      <c r="DX37" s="218"/>
      <c r="DY37" s="31"/>
      <c r="DZ37" s="32"/>
      <c r="EB37" s="119"/>
      <c r="EC37" s="215"/>
      <c r="ED37" s="216"/>
      <c r="EE37" s="216"/>
      <c r="EF37" s="34"/>
      <c r="EG37" s="31"/>
      <c r="EH37" s="217"/>
      <c r="EI37" s="218"/>
      <c r="EJ37" s="31"/>
      <c r="EK37" s="32"/>
      <c r="EM37" s="119"/>
      <c r="EN37" s="215"/>
      <c r="EO37" s="216"/>
      <c r="EP37" s="216"/>
      <c r="EQ37" s="34"/>
      <c r="ER37" s="31"/>
      <c r="ES37" s="217"/>
      <c r="ET37" s="218"/>
      <c r="EU37" s="31"/>
      <c r="EV37" s="32"/>
      <c r="EX37" s="119"/>
      <c r="EY37" s="215"/>
      <c r="EZ37" s="216"/>
      <c r="FA37" s="216"/>
      <c r="FB37" s="34"/>
      <c r="FC37" s="31"/>
      <c r="FD37" s="217"/>
      <c r="FE37" s="218"/>
      <c r="FF37" s="31"/>
      <c r="FG37" s="32"/>
      <c r="FI37" s="119"/>
      <c r="FJ37" s="215"/>
      <c r="FK37" s="216"/>
      <c r="FL37" s="216"/>
      <c r="FM37" s="34"/>
      <c r="FN37" s="31"/>
      <c r="FO37" s="217"/>
      <c r="FP37" s="218"/>
      <c r="FQ37" s="31"/>
      <c r="FR37" s="32"/>
      <c r="FT37" s="119"/>
      <c r="FU37" s="215"/>
      <c r="FV37" s="216"/>
      <c r="FW37" s="216"/>
      <c r="FX37" s="34"/>
      <c r="FY37" s="31"/>
      <c r="FZ37" s="217"/>
      <c r="GA37" s="218"/>
      <c r="GB37" s="31"/>
      <c r="GC37" s="32"/>
      <c r="GE37" s="119"/>
      <c r="GF37" s="215"/>
      <c r="GG37" s="216"/>
      <c r="GH37" s="216"/>
      <c r="GI37" s="34"/>
      <c r="GJ37" s="31"/>
      <c r="GK37" s="217"/>
      <c r="GL37" s="218"/>
      <c r="GM37" s="31"/>
      <c r="GN37" s="32"/>
    </row>
    <row r="38" spans="2:196" x14ac:dyDescent="0.3">
      <c r="B38" s="25" t="s">
        <v>26</v>
      </c>
      <c r="C38" s="239" t="s">
        <v>37</v>
      </c>
      <c r="D38" s="240"/>
      <c r="E38" s="240"/>
      <c r="F38" s="40" t="s">
        <v>42</v>
      </c>
      <c r="G38" s="30"/>
      <c r="H38" s="211"/>
      <c r="I38" s="212"/>
      <c r="J38" s="213"/>
      <c r="K38" s="214"/>
      <c r="L38" s="25" t="s">
        <v>26</v>
      </c>
      <c r="M38" s="239" t="s">
        <v>37</v>
      </c>
      <c r="N38" s="240"/>
      <c r="O38" s="240"/>
      <c r="P38" s="40" t="s">
        <v>42</v>
      </c>
      <c r="Q38" s="30"/>
      <c r="R38" s="211"/>
      <c r="S38" s="212"/>
      <c r="T38" s="213"/>
      <c r="U38" s="214"/>
      <c r="V38" s="25" t="s">
        <v>26</v>
      </c>
      <c r="W38" s="239" t="s">
        <v>37</v>
      </c>
      <c r="X38" s="240"/>
      <c r="Y38" s="240"/>
      <c r="Z38" s="40" t="s">
        <v>42</v>
      </c>
      <c r="AA38" s="30"/>
      <c r="AB38" s="211"/>
      <c r="AC38" s="212"/>
      <c r="AD38" s="213"/>
      <c r="AE38" s="214"/>
      <c r="AG38" s="25" t="s">
        <v>26</v>
      </c>
      <c r="AH38" s="239" t="s">
        <v>37</v>
      </c>
      <c r="AI38" s="240"/>
      <c r="AJ38" s="240"/>
      <c r="AK38" s="40" t="s">
        <v>42</v>
      </c>
      <c r="AL38" s="30"/>
      <c r="AM38" s="211"/>
      <c r="AN38" s="212"/>
      <c r="AO38" s="213"/>
      <c r="AP38" s="214"/>
      <c r="AR38" s="25" t="s">
        <v>26</v>
      </c>
      <c r="AS38" s="239" t="s">
        <v>37</v>
      </c>
      <c r="AT38" s="240"/>
      <c r="AU38" s="240"/>
      <c r="AV38" s="40" t="s">
        <v>42</v>
      </c>
      <c r="AW38" s="30"/>
      <c r="AX38" s="211"/>
      <c r="AY38" s="212"/>
      <c r="AZ38" s="213"/>
      <c r="BA38" s="214"/>
      <c r="BC38" s="25" t="s">
        <v>26</v>
      </c>
      <c r="BD38" s="239" t="s">
        <v>37</v>
      </c>
      <c r="BE38" s="240"/>
      <c r="BF38" s="240"/>
      <c r="BG38" s="40" t="s">
        <v>42</v>
      </c>
      <c r="BH38" s="30"/>
      <c r="BI38" s="211"/>
      <c r="BJ38" s="212"/>
      <c r="BK38" s="213"/>
      <c r="BL38" s="214"/>
      <c r="BN38" s="25" t="s">
        <v>26</v>
      </c>
      <c r="BO38" s="239" t="s">
        <v>37</v>
      </c>
      <c r="BP38" s="240"/>
      <c r="BQ38" s="240"/>
      <c r="BR38" s="40" t="s">
        <v>42</v>
      </c>
      <c r="BS38" s="30"/>
      <c r="BT38" s="211"/>
      <c r="BU38" s="212"/>
      <c r="BV38" s="213"/>
      <c r="BW38" s="214"/>
      <c r="BY38" s="25" t="s">
        <v>26</v>
      </c>
      <c r="BZ38" s="239" t="s">
        <v>37</v>
      </c>
      <c r="CA38" s="240"/>
      <c r="CB38" s="240"/>
      <c r="CC38" s="40" t="s">
        <v>42</v>
      </c>
      <c r="CD38" s="30"/>
      <c r="CE38" s="211"/>
      <c r="CF38" s="212"/>
      <c r="CG38" s="213"/>
      <c r="CH38" s="214"/>
      <c r="CJ38" s="25" t="s">
        <v>26</v>
      </c>
      <c r="CK38" s="239" t="s">
        <v>37</v>
      </c>
      <c r="CL38" s="240"/>
      <c r="CM38" s="240"/>
      <c r="CN38" s="40" t="s">
        <v>42</v>
      </c>
      <c r="CO38" s="30"/>
      <c r="CP38" s="211"/>
      <c r="CQ38" s="212"/>
      <c r="CR38" s="213"/>
      <c r="CS38" s="214"/>
      <c r="CU38" s="25" t="s">
        <v>26</v>
      </c>
      <c r="CV38" s="239" t="s">
        <v>37</v>
      </c>
      <c r="CW38" s="240"/>
      <c r="CX38" s="240"/>
      <c r="CY38" s="40" t="s">
        <v>42</v>
      </c>
      <c r="CZ38" s="30"/>
      <c r="DA38" s="211"/>
      <c r="DB38" s="212"/>
      <c r="DC38" s="213"/>
      <c r="DD38" s="214"/>
      <c r="DF38" s="25" t="s">
        <v>26</v>
      </c>
      <c r="DG38" s="239" t="s">
        <v>37</v>
      </c>
      <c r="DH38" s="240"/>
      <c r="DI38" s="240"/>
      <c r="DJ38" s="40" t="s">
        <v>42</v>
      </c>
      <c r="DK38" s="30"/>
      <c r="DL38" s="211"/>
      <c r="DM38" s="212"/>
      <c r="DN38" s="213"/>
      <c r="DO38" s="214"/>
      <c r="DQ38" s="25" t="s">
        <v>26</v>
      </c>
      <c r="DR38" s="239" t="s">
        <v>37</v>
      </c>
      <c r="DS38" s="240"/>
      <c r="DT38" s="240"/>
      <c r="DU38" s="40" t="s">
        <v>42</v>
      </c>
      <c r="DV38" s="30"/>
      <c r="DW38" s="211"/>
      <c r="DX38" s="212"/>
      <c r="DY38" s="213"/>
      <c r="DZ38" s="214"/>
      <c r="EB38" s="25" t="s">
        <v>26</v>
      </c>
      <c r="EC38" s="239" t="s">
        <v>37</v>
      </c>
      <c r="ED38" s="240"/>
      <c r="EE38" s="240"/>
      <c r="EF38" s="40" t="s">
        <v>42</v>
      </c>
      <c r="EG38" s="30"/>
      <c r="EH38" s="211"/>
      <c r="EI38" s="212"/>
      <c r="EJ38" s="213"/>
      <c r="EK38" s="214"/>
      <c r="EM38" s="25" t="s">
        <v>26</v>
      </c>
      <c r="EN38" s="239" t="s">
        <v>37</v>
      </c>
      <c r="EO38" s="240"/>
      <c r="EP38" s="240"/>
      <c r="EQ38" s="40" t="s">
        <v>42</v>
      </c>
      <c r="ER38" s="30"/>
      <c r="ES38" s="211"/>
      <c r="ET38" s="212"/>
      <c r="EU38" s="213"/>
      <c r="EV38" s="214"/>
      <c r="EX38" s="25" t="s">
        <v>26</v>
      </c>
      <c r="EY38" s="239" t="s">
        <v>37</v>
      </c>
      <c r="EZ38" s="240"/>
      <c r="FA38" s="240"/>
      <c r="FB38" s="40" t="s">
        <v>42</v>
      </c>
      <c r="FC38" s="30"/>
      <c r="FD38" s="211"/>
      <c r="FE38" s="212"/>
      <c r="FF38" s="213"/>
      <c r="FG38" s="214"/>
      <c r="FI38" s="25" t="s">
        <v>26</v>
      </c>
      <c r="FJ38" s="239" t="s">
        <v>37</v>
      </c>
      <c r="FK38" s="240"/>
      <c r="FL38" s="240"/>
      <c r="FM38" s="40" t="s">
        <v>42</v>
      </c>
      <c r="FN38" s="30"/>
      <c r="FO38" s="211"/>
      <c r="FP38" s="212"/>
      <c r="FQ38" s="213"/>
      <c r="FR38" s="214"/>
      <c r="FT38" s="25" t="s">
        <v>26</v>
      </c>
      <c r="FU38" s="239" t="s">
        <v>37</v>
      </c>
      <c r="FV38" s="240"/>
      <c r="FW38" s="240"/>
      <c r="FX38" s="40" t="s">
        <v>42</v>
      </c>
      <c r="FY38" s="30"/>
      <c r="FZ38" s="211"/>
      <c r="GA38" s="212"/>
      <c r="GB38" s="213"/>
      <c r="GC38" s="214"/>
      <c r="GE38" s="25" t="s">
        <v>26</v>
      </c>
      <c r="GF38" s="239" t="s">
        <v>37</v>
      </c>
      <c r="GG38" s="240"/>
      <c r="GH38" s="240"/>
      <c r="GI38" s="40" t="s">
        <v>42</v>
      </c>
      <c r="GJ38" s="30"/>
      <c r="GK38" s="211"/>
      <c r="GL38" s="212"/>
      <c r="GM38" s="213"/>
      <c r="GN38" s="214"/>
    </row>
    <row r="39" spans="2:196" ht="15.6" x14ac:dyDescent="0.3">
      <c r="B39" s="29"/>
      <c r="C39" s="223" t="s">
        <v>38</v>
      </c>
      <c r="D39" s="224"/>
      <c r="E39" s="224"/>
      <c r="F39" s="42" t="s">
        <v>41</v>
      </c>
      <c r="G39" s="28"/>
      <c r="H39" s="225" t="s">
        <v>45</v>
      </c>
      <c r="I39" s="226"/>
      <c r="J39" s="227">
        <f>0.2/2/1.73</f>
        <v>5.7803468208092491E-2</v>
      </c>
      <c r="K39" s="228"/>
      <c r="L39" s="29"/>
      <c r="M39" s="223" t="s">
        <v>38</v>
      </c>
      <c r="N39" s="224"/>
      <c r="O39" s="224"/>
      <c r="P39" s="42" t="s">
        <v>41</v>
      </c>
      <c r="Q39" s="28"/>
      <c r="R39" s="225" t="s">
        <v>45</v>
      </c>
      <c r="S39" s="226"/>
      <c r="T39" s="227">
        <f>0.2/2/1.73</f>
        <v>5.7803468208092491E-2</v>
      </c>
      <c r="U39" s="228"/>
      <c r="V39" s="29"/>
      <c r="W39" s="223" t="s">
        <v>38</v>
      </c>
      <c r="X39" s="224"/>
      <c r="Y39" s="224"/>
      <c r="Z39" s="42" t="s">
        <v>41</v>
      </c>
      <c r="AA39" s="28"/>
      <c r="AB39" s="225" t="s">
        <v>45</v>
      </c>
      <c r="AC39" s="226"/>
      <c r="AD39" s="227">
        <f>0.2/2/1.73</f>
        <v>5.7803468208092491E-2</v>
      </c>
      <c r="AE39" s="228"/>
      <c r="AG39" s="29"/>
      <c r="AH39" s="223" t="s">
        <v>38</v>
      </c>
      <c r="AI39" s="224"/>
      <c r="AJ39" s="224"/>
      <c r="AK39" s="42" t="s">
        <v>41</v>
      </c>
      <c r="AL39" s="28"/>
      <c r="AM39" s="225" t="s">
        <v>45</v>
      </c>
      <c r="AN39" s="226"/>
      <c r="AO39" s="227">
        <f>0.2/2/1.73</f>
        <v>5.7803468208092491E-2</v>
      </c>
      <c r="AP39" s="228"/>
      <c r="AR39" s="29"/>
      <c r="AS39" s="223" t="s">
        <v>38</v>
      </c>
      <c r="AT39" s="224"/>
      <c r="AU39" s="224"/>
      <c r="AV39" s="42" t="s">
        <v>41</v>
      </c>
      <c r="AW39" s="28"/>
      <c r="AX39" s="225" t="s">
        <v>45</v>
      </c>
      <c r="AY39" s="226"/>
      <c r="AZ39" s="227">
        <f>0.2/2/1.73</f>
        <v>5.7803468208092491E-2</v>
      </c>
      <c r="BA39" s="228"/>
      <c r="BC39" s="29"/>
      <c r="BD39" s="223" t="s">
        <v>38</v>
      </c>
      <c r="BE39" s="224"/>
      <c r="BF39" s="224"/>
      <c r="BG39" s="42" t="s">
        <v>41</v>
      </c>
      <c r="BH39" s="28"/>
      <c r="BI39" s="225" t="s">
        <v>45</v>
      </c>
      <c r="BJ39" s="226"/>
      <c r="BK39" s="227">
        <f>0.2/2/1.73</f>
        <v>5.7803468208092491E-2</v>
      </c>
      <c r="BL39" s="228"/>
      <c r="BN39" s="29"/>
      <c r="BO39" s="223" t="s">
        <v>38</v>
      </c>
      <c r="BP39" s="224"/>
      <c r="BQ39" s="224"/>
      <c r="BR39" s="42" t="s">
        <v>41</v>
      </c>
      <c r="BS39" s="28"/>
      <c r="BT39" s="225" t="s">
        <v>45</v>
      </c>
      <c r="BU39" s="226"/>
      <c r="BV39" s="227">
        <f>0.2/2/1.73</f>
        <v>5.7803468208092491E-2</v>
      </c>
      <c r="BW39" s="228"/>
      <c r="BY39" s="29"/>
      <c r="BZ39" s="223" t="s">
        <v>38</v>
      </c>
      <c r="CA39" s="224"/>
      <c r="CB39" s="224"/>
      <c r="CC39" s="42" t="s">
        <v>41</v>
      </c>
      <c r="CD39" s="28"/>
      <c r="CE39" s="225" t="s">
        <v>45</v>
      </c>
      <c r="CF39" s="226"/>
      <c r="CG39" s="227">
        <f>0.2/2/1.73</f>
        <v>5.7803468208092491E-2</v>
      </c>
      <c r="CH39" s="228"/>
      <c r="CJ39" s="29"/>
      <c r="CK39" s="223" t="s">
        <v>38</v>
      </c>
      <c r="CL39" s="224"/>
      <c r="CM39" s="224"/>
      <c r="CN39" s="42" t="s">
        <v>41</v>
      </c>
      <c r="CO39" s="28"/>
      <c r="CP39" s="225" t="s">
        <v>45</v>
      </c>
      <c r="CQ39" s="226"/>
      <c r="CR39" s="227">
        <f>0.2/2/1.73</f>
        <v>5.7803468208092491E-2</v>
      </c>
      <c r="CS39" s="228"/>
      <c r="CU39" s="29"/>
      <c r="CV39" s="223" t="s">
        <v>38</v>
      </c>
      <c r="CW39" s="224"/>
      <c r="CX39" s="224"/>
      <c r="CY39" s="42" t="s">
        <v>41</v>
      </c>
      <c r="CZ39" s="28"/>
      <c r="DA39" s="225" t="s">
        <v>45</v>
      </c>
      <c r="DB39" s="226"/>
      <c r="DC39" s="227">
        <f>0.2/2/1.73</f>
        <v>5.7803468208092491E-2</v>
      </c>
      <c r="DD39" s="228"/>
      <c r="DF39" s="29"/>
      <c r="DG39" s="223" t="s">
        <v>38</v>
      </c>
      <c r="DH39" s="224"/>
      <c r="DI39" s="224"/>
      <c r="DJ39" s="42" t="s">
        <v>41</v>
      </c>
      <c r="DK39" s="28"/>
      <c r="DL39" s="225" t="s">
        <v>45</v>
      </c>
      <c r="DM39" s="226"/>
      <c r="DN39" s="227">
        <f>0.2/2/1.73</f>
        <v>5.7803468208092491E-2</v>
      </c>
      <c r="DO39" s="228"/>
      <c r="DQ39" s="29"/>
      <c r="DR39" s="223" t="s">
        <v>38</v>
      </c>
      <c r="DS39" s="224"/>
      <c r="DT39" s="224"/>
      <c r="DU39" s="42" t="s">
        <v>41</v>
      </c>
      <c r="DV39" s="28"/>
      <c r="DW39" s="225" t="s">
        <v>45</v>
      </c>
      <c r="DX39" s="226"/>
      <c r="DY39" s="227">
        <f>0.2/2/1.73</f>
        <v>5.7803468208092491E-2</v>
      </c>
      <c r="DZ39" s="228"/>
      <c r="EB39" s="29"/>
      <c r="EC39" s="223" t="s">
        <v>38</v>
      </c>
      <c r="ED39" s="224"/>
      <c r="EE39" s="224"/>
      <c r="EF39" s="42" t="s">
        <v>41</v>
      </c>
      <c r="EG39" s="28"/>
      <c r="EH39" s="225" t="s">
        <v>45</v>
      </c>
      <c r="EI39" s="226"/>
      <c r="EJ39" s="227">
        <f>0.2/2/1.73</f>
        <v>5.7803468208092491E-2</v>
      </c>
      <c r="EK39" s="228"/>
      <c r="EM39" s="29"/>
      <c r="EN39" s="223" t="s">
        <v>38</v>
      </c>
      <c r="EO39" s="224"/>
      <c r="EP39" s="224"/>
      <c r="EQ39" s="42" t="s">
        <v>41</v>
      </c>
      <c r="ER39" s="28"/>
      <c r="ES39" s="225" t="s">
        <v>45</v>
      </c>
      <c r="ET39" s="226"/>
      <c r="EU39" s="227">
        <f>0.2/2/1.73</f>
        <v>5.7803468208092491E-2</v>
      </c>
      <c r="EV39" s="228"/>
      <c r="EX39" s="29"/>
      <c r="EY39" s="223" t="s">
        <v>38</v>
      </c>
      <c r="EZ39" s="224"/>
      <c r="FA39" s="224"/>
      <c r="FB39" s="42" t="s">
        <v>41</v>
      </c>
      <c r="FC39" s="28"/>
      <c r="FD39" s="225" t="s">
        <v>45</v>
      </c>
      <c r="FE39" s="226"/>
      <c r="FF39" s="227">
        <f>0.2/2/1.73</f>
        <v>5.7803468208092491E-2</v>
      </c>
      <c r="FG39" s="228"/>
      <c r="FI39" s="29"/>
      <c r="FJ39" s="223" t="s">
        <v>38</v>
      </c>
      <c r="FK39" s="224"/>
      <c r="FL39" s="224"/>
      <c r="FM39" s="42" t="s">
        <v>41</v>
      </c>
      <c r="FN39" s="28"/>
      <c r="FO39" s="225" t="s">
        <v>45</v>
      </c>
      <c r="FP39" s="226"/>
      <c r="FQ39" s="227">
        <f>0.2/2/1.73</f>
        <v>5.7803468208092491E-2</v>
      </c>
      <c r="FR39" s="228"/>
      <c r="FT39" s="29"/>
      <c r="FU39" s="223" t="s">
        <v>38</v>
      </c>
      <c r="FV39" s="224"/>
      <c r="FW39" s="224"/>
      <c r="FX39" s="42" t="s">
        <v>41</v>
      </c>
      <c r="FY39" s="28"/>
      <c r="FZ39" s="225" t="s">
        <v>45</v>
      </c>
      <c r="GA39" s="226"/>
      <c r="GB39" s="227">
        <f>0.2/2/1.73</f>
        <v>5.7803468208092491E-2</v>
      </c>
      <c r="GC39" s="228"/>
      <c r="GE39" s="29"/>
      <c r="GF39" s="223" t="s">
        <v>38</v>
      </c>
      <c r="GG39" s="224"/>
      <c r="GH39" s="224"/>
      <c r="GI39" s="42" t="s">
        <v>41</v>
      </c>
      <c r="GJ39" s="28"/>
      <c r="GK39" s="225" t="s">
        <v>45</v>
      </c>
      <c r="GL39" s="226"/>
      <c r="GM39" s="227">
        <f>0.2/2/1.73</f>
        <v>5.7803468208092491E-2</v>
      </c>
      <c r="GN39" s="228"/>
    </row>
    <row r="40" spans="2:196" x14ac:dyDescent="0.3">
      <c r="B40" s="33"/>
      <c r="C40" s="215"/>
      <c r="D40" s="216"/>
      <c r="E40" s="216"/>
      <c r="F40" s="34"/>
      <c r="G40" s="34"/>
      <c r="H40" s="217"/>
      <c r="I40" s="218"/>
      <c r="J40" s="219"/>
      <c r="K40" s="220"/>
      <c r="L40" s="33"/>
      <c r="M40" s="215"/>
      <c r="N40" s="216"/>
      <c r="O40" s="216"/>
      <c r="P40" s="34"/>
      <c r="Q40" s="34"/>
      <c r="R40" s="217"/>
      <c r="S40" s="218"/>
      <c r="T40" s="219"/>
      <c r="U40" s="220"/>
      <c r="V40" s="33"/>
      <c r="W40" s="215"/>
      <c r="X40" s="216"/>
      <c r="Y40" s="216"/>
      <c r="Z40" s="34"/>
      <c r="AA40" s="34"/>
      <c r="AB40" s="217"/>
      <c r="AC40" s="218"/>
      <c r="AD40" s="219"/>
      <c r="AE40" s="220"/>
      <c r="AG40" s="33"/>
      <c r="AH40" s="215"/>
      <c r="AI40" s="216"/>
      <c r="AJ40" s="216"/>
      <c r="AK40" s="34"/>
      <c r="AL40" s="34"/>
      <c r="AM40" s="217"/>
      <c r="AN40" s="218"/>
      <c r="AO40" s="219"/>
      <c r="AP40" s="220"/>
      <c r="AR40" s="33"/>
      <c r="AS40" s="215"/>
      <c r="AT40" s="216"/>
      <c r="AU40" s="216"/>
      <c r="AV40" s="34"/>
      <c r="AW40" s="34"/>
      <c r="AX40" s="217"/>
      <c r="AY40" s="218"/>
      <c r="AZ40" s="219"/>
      <c r="BA40" s="220"/>
      <c r="BC40" s="33"/>
      <c r="BD40" s="215"/>
      <c r="BE40" s="216"/>
      <c r="BF40" s="216"/>
      <c r="BG40" s="34"/>
      <c r="BH40" s="34"/>
      <c r="BI40" s="217"/>
      <c r="BJ40" s="218"/>
      <c r="BK40" s="219"/>
      <c r="BL40" s="220"/>
      <c r="BN40" s="33"/>
      <c r="BO40" s="215"/>
      <c r="BP40" s="216"/>
      <c r="BQ40" s="216"/>
      <c r="BR40" s="34"/>
      <c r="BS40" s="34"/>
      <c r="BT40" s="217"/>
      <c r="BU40" s="218"/>
      <c r="BV40" s="219"/>
      <c r="BW40" s="220"/>
      <c r="BY40" s="33"/>
      <c r="BZ40" s="215"/>
      <c r="CA40" s="216"/>
      <c r="CB40" s="216"/>
      <c r="CC40" s="34"/>
      <c r="CD40" s="34"/>
      <c r="CE40" s="217"/>
      <c r="CF40" s="218"/>
      <c r="CG40" s="219"/>
      <c r="CH40" s="220"/>
      <c r="CJ40" s="33"/>
      <c r="CK40" s="215"/>
      <c r="CL40" s="216"/>
      <c r="CM40" s="216"/>
      <c r="CN40" s="34"/>
      <c r="CO40" s="34"/>
      <c r="CP40" s="217"/>
      <c r="CQ40" s="218"/>
      <c r="CR40" s="219"/>
      <c r="CS40" s="220"/>
      <c r="CU40" s="33"/>
      <c r="CV40" s="215"/>
      <c r="CW40" s="216"/>
      <c r="CX40" s="216"/>
      <c r="CY40" s="34"/>
      <c r="CZ40" s="34"/>
      <c r="DA40" s="217"/>
      <c r="DB40" s="218"/>
      <c r="DC40" s="219"/>
      <c r="DD40" s="220"/>
      <c r="DF40" s="33"/>
      <c r="DG40" s="215"/>
      <c r="DH40" s="216"/>
      <c r="DI40" s="216"/>
      <c r="DJ40" s="34"/>
      <c r="DK40" s="34"/>
      <c r="DL40" s="217"/>
      <c r="DM40" s="218"/>
      <c r="DN40" s="219"/>
      <c r="DO40" s="220"/>
      <c r="DQ40" s="33"/>
      <c r="DR40" s="215"/>
      <c r="DS40" s="216"/>
      <c r="DT40" s="216"/>
      <c r="DU40" s="34"/>
      <c r="DV40" s="34"/>
      <c r="DW40" s="217"/>
      <c r="DX40" s="218"/>
      <c r="DY40" s="219"/>
      <c r="DZ40" s="220"/>
      <c r="EB40" s="33"/>
      <c r="EC40" s="215"/>
      <c r="ED40" s="216"/>
      <c r="EE40" s="216"/>
      <c r="EF40" s="34"/>
      <c r="EG40" s="34"/>
      <c r="EH40" s="217"/>
      <c r="EI40" s="218"/>
      <c r="EJ40" s="219"/>
      <c r="EK40" s="220"/>
      <c r="EM40" s="33"/>
      <c r="EN40" s="215"/>
      <c r="EO40" s="216"/>
      <c r="EP40" s="216"/>
      <c r="EQ40" s="34"/>
      <c r="ER40" s="34"/>
      <c r="ES40" s="217"/>
      <c r="ET40" s="218"/>
      <c r="EU40" s="219"/>
      <c r="EV40" s="220"/>
      <c r="EX40" s="33"/>
      <c r="EY40" s="215"/>
      <c r="EZ40" s="216"/>
      <c r="FA40" s="216"/>
      <c r="FB40" s="34"/>
      <c r="FC40" s="34"/>
      <c r="FD40" s="217"/>
      <c r="FE40" s="218"/>
      <c r="FF40" s="219"/>
      <c r="FG40" s="220"/>
      <c r="FI40" s="33"/>
      <c r="FJ40" s="215"/>
      <c r="FK40" s="216"/>
      <c r="FL40" s="216"/>
      <c r="FM40" s="34"/>
      <c r="FN40" s="34"/>
      <c r="FO40" s="217"/>
      <c r="FP40" s="218"/>
      <c r="FQ40" s="219"/>
      <c r="FR40" s="220"/>
      <c r="FT40" s="33"/>
      <c r="FU40" s="215"/>
      <c r="FV40" s="216"/>
      <c r="FW40" s="216"/>
      <c r="FX40" s="34"/>
      <c r="FY40" s="34"/>
      <c r="FZ40" s="217"/>
      <c r="GA40" s="218"/>
      <c r="GB40" s="219"/>
      <c r="GC40" s="220"/>
      <c r="GE40" s="33"/>
      <c r="GF40" s="215"/>
      <c r="GG40" s="216"/>
      <c r="GH40" s="216"/>
      <c r="GI40" s="34"/>
      <c r="GJ40" s="34"/>
      <c r="GK40" s="217"/>
      <c r="GL40" s="218"/>
      <c r="GM40" s="219"/>
      <c r="GN40" s="220"/>
    </row>
    <row r="41" spans="2:196" x14ac:dyDescent="0.3">
      <c r="B41" s="12"/>
      <c r="K41" s="13"/>
      <c r="L41" s="12"/>
      <c r="U41" s="13"/>
      <c r="V41" s="12"/>
      <c r="AE41" s="13"/>
      <c r="AG41" s="12"/>
      <c r="AP41" s="13"/>
      <c r="AR41" s="12"/>
      <c r="BA41" s="13"/>
      <c r="BC41" s="12"/>
      <c r="BL41" s="13"/>
      <c r="BN41" s="12"/>
      <c r="BW41" s="13"/>
      <c r="BY41" s="12"/>
      <c r="CH41" s="13"/>
      <c r="CJ41" s="12"/>
      <c r="CS41" s="13"/>
      <c r="CU41" s="12"/>
      <c r="DD41" s="13"/>
      <c r="DF41" s="12"/>
      <c r="DO41" s="13"/>
      <c r="DQ41" s="12"/>
      <c r="DZ41" s="13"/>
      <c r="EB41" s="12"/>
      <c r="EK41" s="13"/>
      <c r="EM41" s="12"/>
      <c r="EV41" s="13"/>
      <c r="EX41" s="12"/>
      <c r="FG41" s="13"/>
      <c r="FI41" s="12"/>
      <c r="FR41" s="13"/>
      <c r="FT41" s="12"/>
      <c r="GC41" s="13"/>
      <c r="GE41" s="12"/>
      <c r="GN41" s="13"/>
    </row>
    <row r="42" spans="2:196" x14ac:dyDescent="0.3">
      <c r="B42" s="12"/>
      <c r="C42" t="s" s="0">
        <v>46</v>
      </c>
      <c r="K42" s="13"/>
      <c r="L42" s="12"/>
      <c r="M42" t="s" s="0">
        <v>46</v>
      </c>
      <c r="U42" s="13"/>
      <c r="V42" s="12"/>
      <c r="W42" t="s" s="0">
        <v>46</v>
      </c>
      <c r="AE42" s="13"/>
      <c r="AG42" s="12"/>
      <c r="AH42" t="s" s="0">
        <v>46</v>
      </c>
      <c r="AP42" s="13"/>
      <c r="AR42" s="12"/>
      <c r="AS42" t="s" s="0">
        <v>46</v>
      </c>
      <c r="BA42" s="13"/>
      <c r="BC42" s="12"/>
      <c r="BD42" t="s" s="0">
        <v>46</v>
      </c>
      <c r="BL42" s="13"/>
      <c r="BN42" s="12"/>
      <c r="BO42" t="s" s="0">
        <v>46</v>
      </c>
      <c r="BW42" s="13"/>
      <c r="BY42" s="12"/>
      <c r="BZ42" t="s" s="0">
        <v>46</v>
      </c>
      <c r="CH42" s="13"/>
      <c r="CJ42" s="12"/>
      <c r="CK42" t="s" s="0">
        <v>46</v>
      </c>
      <c r="CS42" s="13"/>
      <c r="CU42" s="12"/>
      <c r="CV42" t="s" s="0">
        <v>46</v>
      </c>
      <c r="DD42" s="13"/>
      <c r="DF42" s="12"/>
      <c r="DG42" t="s" s="0">
        <v>46</v>
      </c>
      <c r="DO42" s="13"/>
      <c r="DQ42" s="12"/>
      <c r="DR42" t="s" s="0">
        <v>46</v>
      </c>
      <c r="DZ42" s="13"/>
      <c r="EB42" s="12"/>
      <c r="EC42" t="s" s="0">
        <v>46</v>
      </c>
      <c r="EK42" s="13"/>
      <c r="EM42" s="12"/>
      <c r="EN42" t="s" s="0">
        <v>46</v>
      </c>
      <c r="EV42" s="13"/>
      <c r="EX42" s="12"/>
      <c r="EY42" t="s" s="0">
        <v>46</v>
      </c>
      <c r="FG42" s="13"/>
      <c r="FI42" s="12"/>
      <c r="FJ42" t="s" s="0">
        <v>46</v>
      </c>
      <c r="FR42" s="13"/>
      <c r="FT42" s="12"/>
      <c r="FU42" t="s" s="0">
        <v>46</v>
      </c>
      <c r="GC42" s="13"/>
      <c r="GE42" s="12"/>
      <c r="GF42" t="s" s="0">
        <v>46</v>
      </c>
      <c r="GN42" s="13"/>
    </row>
    <row r="43" spans="2:196" x14ac:dyDescent="0.3">
      <c r="B43" s="12"/>
      <c r="K43" s="13"/>
      <c r="L43" s="12"/>
      <c r="U43" s="13"/>
      <c r="V43" s="12"/>
      <c r="AE43" s="13"/>
      <c r="AG43" s="12"/>
      <c r="AP43" s="13"/>
      <c r="AR43" s="12"/>
      <c r="BA43" s="13"/>
      <c r="BC43" s="12"/>
      <c r="BL43" s="13"/>
      <c r="BN43" s="12"/>
      <c r="BW43" s="13"/>
      <c r="BY43" s="12"/>
      <c r="CH43" s="13"/>
      <c r="CJ43" s="12"/>
      <c r="CS43" s="13"/>
      <c r="CU43" s="12"/>
      <c r="DD43" s="13"/>
      <c r="DF43" s="12"/>
      <c r="DO43" s="13"/>
      <c r="DQ43" s="12"/>
      <c r="DZ43" s="13"/>
      <c r="EB43" s="12"/>
      <c r="EK43" s="13"/>
      <c r="EM43" s="12"/>
      <c r="EV43" s="13"/>
      <c r="EX43" s="12"/>
      <c r="FG43" s="13"/>
      <c r="FI43" s="12"/>
      <c r="FR43" s="13"/>
      <c r="FT43" s="12"/>
      <c r="GC43" s="13"/>
      <c r="GE43" s="12"/>
      <c r="GN43" s="13"/>
    </row>
    <row r="44" spans="2:196" x14ac:dyDescent="0.3">
      <c r="B44" s="12"/>
      <c r="K44" s="13"/>
      <c r="L44" s="12"/>
      <c r="U44" s="13"/>
      <c r="V44" s="12"/>
      <c r="AE44" s="13"/>
      <c r="AG44" s="12"/>
      <c r="AP44" s="13"/>
      <c r="AR44" s="12"/>
      <c r="BA44" s="13"/>
      <c r="BC44" s="12"/>
      <c r="BL44" s="13"/>
      <c r="BN44" s="12"/>
      <c r="BW44" s="13"/>
      <c r="BY44" s="12"/>
      <c r="CH44" s="13"/>
      <c r="CJ44" s="12"/>
      <c r="CS44" s="13"/>
      <c r="CU44" s="12"/>
      <c r="DD44" s="13"/>
      <c r="DF44" s="12"/>
      <c r="DO44" s="13"/>
      <c r="DQ44" s="12"/>
      <c r="DZ44" s="13"/>
      <c r="EB44" s="12"/>
      <c r="EK44" s="13"/>
      <c r="EM44" s="12"/>
      <c r="EV44" s="13"/>
      <c r="EX44" s="12"/>
      <c r="FG44" s="13"/>
      <c r="FI44" s="12"/>
      <c r="FR44" s="13"/>
      <c r="FT44" s="12"/>
      <c r="GC44" s="13"/>
      <c r="GE44" s="12"/>
      <c r="GN44" s="13"/>
    </row>
    <row r="45" spans="2:196" x14ac:dyDescent="0.3">
      <c r="B45" s="12"/>
      <c r="C45" s="52">
        <f>(J33*J33)+(J36*J36)+(J39*J39)</f>
        <v>0.14774124093688396</v>
      </c>
      <c r="K45" s="13"/>
      <c r="L45" s="12"/>
      <c r="M45" s="52">
        <f>(T33*T33)+(T36*T36)+(T39*T39)</f>
        <v>0.15544124093688397</v>
      </c>
      <c r="U45" s="13"/>
      <c r="V45" s="12"/>
      <c r="W45" s="52">
        <f>(AD33*AD33)+(AD36*AD36)+(AD39*AD39)</f>
        <v>0.14774124093688396</v>
      </c>
      <c r="AE45" s="13"/>
      <c r="AG45" s="12"/>
      <c r="AH45" s="52">
        <f>(AO33*AO33)+(AO36*AO36)+(AO39*AO39)</f>
        <v>0.14774124093688396</v>
      </c>
      <c r="AP45" s="13"/>
      <c r="AR45" s="12"/>
      <c r="AS45" s="52">
        <f>(AZ33*AZ33)+(AZ36*AZ36)+(AZ39*AZ39)</f>
        <v>0.14774124093688396</v>
      </c>
      <c r="BA45" s="13"/>
      <c r="BC45" s="12"/>
      <c r="BD45" s="52">
        <f>(BK33*BK33)+(BK36*BK36)+(BK39*BK39)</f>
        <v>0.14774124093688396</v>
      </c>
      <c r="BL45" s="13"/>
      <c r="BN45" s="12"/>
      <c r="BO45" s="52">
        <f>(BV33*BV33)+(BV36*BV36)+(BV39*BV39)</f>
        <v>0.15544124093688397</v>
      </c>
      <c r="BW45" s="13"/>
      <c r="BY45" s="12"/>
      <c r="BZ45" s="52">
        <f>(CG33*CG33)+(CG36*CG36)+(CG39*CG39)</f>
        <v>0.14774124093688396</v>
      </c>
      <c r="CH45" s="13"/>
      <c r="CJ45" s="12"/>
      <c r="CK45" s="52">
        <f>(CR33*CR33)+(CR36*CR36)+(CR39*CR39)</f>
        <v>0.15156624093688395</v>
      </c>
      <c r="CS45" s="13"/>
      <c r="CU45" s="12"/>
      <c r="CV45" s="52">
        <f>(DC33*DC33)+(DC36*DC36)+(DC39*DC39)</f>
        <v>6.8366240936883954E-2</v>
      </c>
      <c r="DD45" s="13"/>
      <c r="DF45" s="12"/>
      <c r="DG45" s="52">
        <f>(DN33*DN33)+(DN36*DN36)+(DN39*DN39)</f>
        <v>6.8366240936883954E-2</v>
      </c>
      <c r="DO45" s="13"/>
      <c r="DQ45" s="12"/>
      <c r="DR45" s="52">
        <f>(DY33*DY33)+(DY36*DY36)+(DY39*DY39)</f>
        <v>6.8366240936883954E-2</v>
      </c>
      <c r="DZ45" s="13"/>
      <c r="EB45" s="12"/>
      <c r="EC45" s="52">
        <f>(EJ33*EJ33)+(EJ36*EJ36)+(EJ39*EJ39)</f>
        <v>9.9441240936883959E-2</v>
      </c>
      <c r="EK45" s="13"/>
      <c r="EM45" s="12"/>
      <c r="EN45" s="52">
        <f>(EU33*EU33)+(EU36*EU36)+(EU39*EU39)</f>
        <v>9.3341240936883951E-2</v>
      </c>
      <c r="EV45" s="13"/>
      <c r="EX45" s="12"/>
      <c r="EY45" s="52">
        <f>(FF33*FF33)+(FF36*FF36)+(FF39*FF39)</f>
        <v>7.8966240936883966E-2</v>
      </c>
      <c r="FG45" s="13"/>
      <c r="FI45" s="12"/>
      <c r="FJ45" s="52">
        <f>(FQ33*FQ33)+(FQ36*FQ36)+(FQ39*FQ39)</f>
        <v>7.0941240936883962E-2</v>
      </c>
      <c r="FR45" s="13"/>
      <c r="FT45" s="12"/>
      <c r="FU45" s="52">
        <f>(GB33*GB33)+(GB36*GB36)+(GB39*GB39)</f>
        <v>6.8366240936883954E-2</v>
      </c>
      <c r="GC45" s="13"/>
      <c r="GE45" s="12"/>
      <c r="GF45" s="52">
        <f>(GM33*GM33)+(GM36*GM36)+(GM39*GM39)</f>
        <v>6.8366240936883954E-2</v>
      </c>
      <c r="GN45" s="13"/>
    </row>
    <row r="46" spans="2:196" x14ac:dyDescent="0.3">
      <c r="B46" s="12"/>
      <c r="K46" s="13"/>
      <c r="L46" s="12"/>
      <c r="U46" s="13"/>
      <c r="V46" s="12"/>
      <c r="AE46" s="13"/>
      <c r="AG46" s="12"/>
      <c r="AP46" s="13"/>
      <c r="AR46" s="12"/>
      <c r="BA46" s="13"/>
      <c r="BC46" s="12"/>
      <c r="BL46" s="13"/>
      <c r="BN46" s="12"/>
      <c r="BW46" s="13"/>
      <c r="BY46" s="12"/>
      <c r="CH46" s="13"/>
      <c r="CJ46" s="12"/>
      <c r="CS46" s="13"/>
      <c r="CU46" s="12"/>
      <c r="DD46" s="13"/>
      <c r="DF46" s="12"/>
      <c r="DO46" s="13"/>
      <c r="DQ46" s="12"/>
      <c r="DZ46" s="13"/>
      <c r="EB46" s="12"/>
      <c r="EK46" s="13"/>
      <c r="EM46" s="12"/>
      <c r="EV46" s="13"/>
      <c r="EX46" s="12"/>
      <c r="FG46" s="13"/>
      <c r="FI46" s="12"/>
      <c r="FR46" s="13"/>
      <c r="FT46" s="12"/>
      <c r="GC46" s="13"/>
      <c r="GE46" s="12"/>
      <c r="GN46" s="13"/>
    </row>
    <row r="47" spans="2:196" x14ac:dyDescent="0.3">
      <c r="B47" s="12" t="s">
        <v>48</v>
      </c>
      <c r="E47" s="2">
        <f>SQRT(C45)</f>
        <v>0.38437122802947149</v>
      </c>
      <c r="K47" s="13"/>
      <c r="L47" s="12" t="s">
        <v>48</v>
      </c>
      <c r="O47" s="2">
        <f>SQRT(M45)</f>
        <v>0.39426037200926495</v>
      </c>
      <c r="U47" s="13"/>
      <c r="V47" s="12" t="s">
        <v>48</v>
      </c>
      <c r="Y47" s="2">
        <f>SQRT(W45)</f>
        <v>0.38437122802947149</v>
      </c>
      <c r="AE47" s="13"/>
      <c r="AG47" s="12" t="s">
        <v>48</v>
      </c>
      <c r="AJ47" s="2">
        <f>SQRT(AH45)</f>
        <v>0.38437122802947149</v>
      </c>
      <c r="AP47" s="13"/>
      <c r="AR47" s="12" t="s">
        <v>48</v>
      </c>
      <c r="AU47" s="2">
        <f>SQRT(AS45)</f>
        <v>0.38437122802947149</v>
      </c>
      <c r="BA47" s="13"/>
      <c r="BC47" s="12" t="s">
        <v>48</v>
      </c>
      <c r="BF47" s="2">
        <f>SQRT(BD45)</f>
        <v>0.38437122802947149</v>
      </c>
      <c r="BL47" s="13"/>
      <c r="BN47" s="12" t="s">
        <v>48</v>
      </c>
      <c r="BQ47" s="2">
        <f>SQRT(BO45)</f>
        <v>0.39426037200926495</v>
      </c>
      <c r="BW47" s="13"/>
      <c r="BY47" s="12" t="s">
        <v>48</v>
      </c>
      <c r="CB47" s="2">
        <f>SQRT(BZ45)</f>
        <v>0.38437122802947149</v>
      </c>
      <c r="CH47" s="13"/>
      <c r="CJ47" s="12" t="s">
        <v>48</v>
      </c>
      <c r="CM47" s="2">
        <f>SQRT(CK45)</f>
        <v>0.38931509210006737</v>
      </c>
      <c r="CS47" s="13"/>
      <c r="CU47" s="12" t="s">
        <v>48</v>
      </c>
      <c r="CX47" s="2">
        <f>SQRT(CV45)</f>
        <v>0.26146938814492982</v>
      </c>
      <c r="DD47" s="13"/>
      <c r="DF47" s="12" t="s">
        <v>48</v>
      </c>
      <c r="DI47" s="2">
        <f>SQRT(DG45)</f>
        <v>0.26146938814492982</v>
      </c>
      <c r="DO47" s="13"/>
      <c r="DQ47" s="12" t="s">
        <v>48</v>
      </c>
      <c r="DT47" s="2">
        <f>SQRT(DR45)</f>
        <v>0.26146938814492982</v>
      </c>
      <c r="DZ47" s="13"/>
      <c r="EB47" s="12" t="s">
        <v>48</v>
      </c>
      <c r="EE47" s="2">
        <f>SQRT(EC45)</f>
        <v>0.31534305278043462</v>
      </c>
      <c r="EK47" s="13"/>
      <c r="EM47" s="12" t="s">
        <v>48</v>
      </c>
      <c r="EP47" s="2">
        <f>SQRT(EN45)</f>
        <v>0.30551798791050577</v>
      </c>
      <c r="EV47" s="13"/>
      <c r="EX47" s="12" t="s">
        <v>48</v>
      </c>
      <c r="FA47" s="2">
        <f>SQRT(EY45)</f>
        <v>0.28100932535573259</v>
      </c>
      <c r="FG47" s="13"/>
      <c r="FI47" s="12" t="s">
        <v>48</v>
      </c>
      <c r="FL47" s="2">
        <f>SQRT(FJ45)</f>
        <v>0.26634796965038793</v>
      </c>
      <c r="FR47" s="13"/>
      <c r="FT47" s="12" t="s">
        <v>48</v>
      </c>
      <c r="FW47" s="2">
        <f>SQRT(FU45)</f>
        <v>0.26146938814492982</v>
      </c>
      <c r="GC47" s="13"/>
      <c r="GE47" s="12" t="s">
        <v>48</v>
      </c>
      <c r="GH47" s="2">
        <f>SQRT(GF45)</f>
        <v>0.26146938814492982</v>
      </c>
      <c r="GN47" s="13"/>
    </row>
    <row r="48" spans="2:196" ht="16.8" x14ac:dyDescent="0.35">
      <c r="B48" s="12" t="s">
        <v>47</v>
      </c>
      <c r="D48" t="s" s="0">
        <v>97</v>
      </c>
      <c r="E48" s="2"/>
      <c r="F48" t="e" s="0">
        <f>(E47*E47*E47*E47)/(E26*E26*E26*E26)*4</f>
        <v>#DIV/0!</v>
      </c>
      <c r="K48" s="13"/>
      <c r="L48" s="12" t="s">
        <v>47</v>
      </c>
      <c r="N48" t="s" s="0">
        <v>97</v>
      </c>
      <c r="O48" s="2"/>
      <c r="P48" t="e" s="0">
        <f>(O47*O47*O47*O47)/(O26*O26*O26*O26)*4</f>
        <v>#DIV/0!</v>
      </c>
      <c r="U48" s="13"/>
      <c r="V48" s="12" t="s">
        <v>47</v>
      </c>
      <c r="X48" t="s" s="0">
        <v>97</v>
      </c>
      <c r="Y48" s="2"/>
      <c r="Z48" t="e" s="0">
        <f>(Y47*Y47*Y47*Y47)/(Y26*Y26*Y26*Y26)*4</f>
        <v>#DIV/0!</v>
      </c>
      <c r="AE48" s="13"/>
      <c r="AG48" s="12" t="s">
        <v>47</v>
      </c>
      <c r="AI48" t="s" s="0">
        <v>97</v>
      </c>
      <c r="AJ48" s="2"/>
      <c r="AK48" t="e" s="0">
        <f>(AJ47*AJ47*AJ47*AJ47)/(AJ26*AJ26*AJ26*AJ26)*4</f>
        <v>#DIV/0!</v>
      </c>
      <c r="AP48" s="13"/>
      <c r="AR48" s="12" t="s">
        <v>47</v>
      </c>
      <c r="AT48" t="s" s="0">
        <v>97</v>
      </c>
      <c r="AU48" s="2"/>
      <c r="AV48" t="e" s="0">
        <f>(AU47*AU47*AU47*AU47)/(AU26*AU26*AU26*AU26)*4</f>
        <v>#DIV/0!</v>
      </c>
      <c r="BA48" s="13"/>
      <c r="BC48" s="12" t="s">
        <v>47</v>
      </c>
      <c r="BE48" t="s" s="0">
        <v>97</v>
      </c>
      <c r="BF48" s="2"/>
      <c r="BG48" t="e" s="0">
        <f>(BF47*BF47*BF47*BF47)/(BF26*BF26*BF26*BF26)*4</f>
        <v>#DIV/0!</v>
      </c>
      <c r="BL48" s="13"/>
      <c r="BN48" s="12" t="s">
        <v>47</v>
      </c>
      <c r="BP48" t="s" s="0">
        <v>97</v>
      </c>
      <c r="BQ48" s="2"/>
      <c r="BR48" t="e" s="0">
        <f>(BQ47*BQ47*BQ47*BQ47)/(BQ26*BQ26*BQ26*BQ26)*4</f>
        <v>#DIV/0!</v>
      </c>
      <c r="BW48" s="13"/>
      <c r="BY48" s="12" t="s">
        <v>47</v>
      </c>
      <c r="CA48" t="s" s="0">
        <v>97</v>
      </c>
      <c r="CB48" s="2"/>
      <c r="CC48" t="e" s="0">
        <f>(CB47*CB47*CB47*CB47)/(CB26*CB26*CB26*CB26)*4</f>
        <v>#DIV/0!</v>
      </c>
      <c r="CH48" s="13"/>
      <c r="CJ48" s="12" t="s">
        <v>47</v>
      </c>
      <c r="CL48" t="s" s="0">
        <v>97</v>
      </c>
      <c r="CM48" s="2"/>
      <c r="CN48" t="e" s="0">
        <f>(CM47*CM47*CM47*CM47)/(CM26*CM26*CM26*CM26)*4</f>
        <v>#DIV/0!</v>
      </c>
      <c r="CS48" s="13"/>
      <c r="CU48" s="12" t="s">
        <v>47</v>
      </c>
      <c r="CW48" t="s" s="0">
        <v>97</v>
      </c>
      <c r="CX48" s="2"/>
      <c r="CY48" t="e" s="0">
        <f>(CX47*CX47*CX47*CX47)/(CX26*CX26*CX26*CX26)*4</f>
        <v>#DIV/0!</v>
      </c>
      <c r="DD48" s="13"/>
      <c r="DF48" s="12" t="s">
        <v>47</v>
      </c>
      <c r="DH48" t="s" s="0">
        <v>97</v>
      </c>
      <c r="DI48" s="2"/>
      <c r="DJ48" t="e" s="0">
        <f>(DI47*DI47*DI47*DI47)/(DI26*DI26*DI26*DI26)*4</f>
        <v>#DIV/0!</v>
      </c>
      <c r="DO48" s="13"/>
      <c r="DQ48" s="12" t="s">
        <v>47</v>
      </c>
      <c r="DS48" t="s" s="0">
        <v>97</v>
      </c>
      <c r="DT48" s="2"/>
      <c r="DU48" t="e" s="0">
        <f>(DT47*DT47*DT47*DT47)/(DT26*DT26*DT26*DT26)*4</f>
        <v>#DIV/0!</v>
      </c>
      <c r="DZ48" s="13"/>
      <c r="EB48" s="12" t="s">
        <v>47</v>
      </c>
      <c r="ED48" t="s" s="0">
        <v>97</v>
      </c>
      <c r="EE48" s="2"/>
      <c r="EF48" t="e" s="0">
        <f>(EE47*EE47*EE47*EE47)/(EE26*EE26*EE26*EE26)*4</f>
        <v>#DIV/0!</v>
      </c>
      <c r="EK48" s="13"/>
      <c r="EM48" s="12" t="s">
        <v>47</v>
      </c>
      <c r="EO48" t="s" s="0">
        <v>97</v>
      </c>
      <c r="EP48" s="2"/>
      <c r="EQ48" t="e" s="0">
        <f>(EP47*EP47*EP47*EP47)/(EP26*EP26*EP26*EP26)*4</f>
        <v>#DIV/0!</v>
      </c>
      <c r="EV48" s="13"/>
      <c r="EX48" s="12" t="s">
        <v>47</v>
      </c>
      <c r="EZ48" t="s" s="0">
        <v>97</v>
      </c>
      <c r="FA48" s="2"/>
      <c r="FB48" t="e" s="0">
        <f>(FA47*FA47*FA47*FA47)/(FA26*FA26*FA26*FA26)*4</f>
        <v>#DIV/0!</v>
      </c>
      <c r="FG48" s="13"/>
      <c r="FI48" s="12" t="s">
        <v>47</v>
      </c>
      <c r="FK48" t="s" s="0">
        <v>97</v>
      </c>
      <c r="FL48" s="2"/>
      <c r="FM48" t="e" s="0">
        <f>(FL47*FL47*FL47*FL47)/(FL26*FL26*FL26*FL26)*4</f>
        <v>#DIV/0!</v>
      </c>
      <c r="FR48" s="13"/>
      <c r="FT48" s="12" t="s">
        <v>47</v>
      </c>
      <c r="FV48" t="s" s="0">
        <v>97</v>
      </c>
      <c r="FW48" s="2"/>
      <c r="FX48" t="e" s="0">
        <f>(FW47*FW47*FW47*FW47)/(FW26*FW26*FW26*FW26)*4</f>
        <v>#DIV/0!</v>
      </c>
      <c r="GC48" s="13"/>
      <c r="GE48" s="12" t="s">
        <v>47</v>
      </c>
      <c r="GG48" t="s" s="0">
        <v>97</v>
      </c>
      <c r="GH48" s="2"/>
      <c r="GI48" t="e" s="0">
        <f>(GH47*GH47*GH47*GH47)/(GH26*GH26*GH26*GH26)*4</f>
        <v>#DIV/0!</v>
      </c>
      <c r="GN48" s="13"/>
    </row>
    <row r="49" spans="2:196" x14ac:dyDescent="0.3">
      <c r="B49" s="221" t="s">
        <v>108</v>
      </c>
      <c r="C49" s="222"/>
      <c r="D49" t="e" s="0">
        <f>TINV(0.0455,F48)</f>
        <v>#DIV/0!</v>
      </c>
      <c r="E49" s="2"/>
      <c r="K49" s="13"/>
      <c r="L49" s="221" t="s">
        <v>108</v>
      </c>
      <c r="M49" s="222"/>
      <c r="N49" t="e" s="0">
        <f>TINV(0.0455,P48)</f>
        <v>#DIV/0!</v>
      </c>
      <c r="O49" s="2"/>
      <c r="U49" s="13"/>
      <c r="V49" s="221" t="s">
        <v>108</v>
      </c>
      <c r="W49" s="222"/>
      <c r="X49" t="e" s="0">
        <f>TINV(0.0455,Z48)</f>
        <v>#DIV/0!</v>
      </c>
      <c r="Y49" s="2"/>
      <c r="AE49" s="13"/>
      <c r="AG49" s="221" t="s">
        <v>108</v>
      </c>
      <c r="AH49" s="222"/>
      <c r="AI49" t="e" s="0">
        <f>TINV(0.0455,AK48)</f>
        <v>#DIV/0!</v>
      </c>
      <c r="AJ49" s="2"/>
      <c r="AP49" s="13"/>
      <c r="AR49" s="221" t="s">
        <v>108</v>
      </c>
      <c r="AS49" s="222"/>
      <c r="AT49" t="e" s="0">
        <f>TINV(0.0455,AV48)</f>
        <v>#DIV/0!</v>
      </c>
      <c r="AU49" s="2"/>
      <c r="BA49" s="13"/>
      <c r="BC49" s="221" t="s">
        <v>108</v>
      </c>
      <c r="BD49" s="222"/>
      <c r="BE49" t="e" s="0">
        <f>TINV(0.0455,BG48)</f>
        <v>#DIV/0!</v>
      </c>
      <c r="BF49" s="2"/>
      <c r="BL49" s="13"/>
      <c r="BN49" s="221" t="s">
        <v>108</v>
      </c>
      <c r="BO49" s="222"/>
      <c r="BP49" t="e" s="0">
        <f>TINV(0.0455,BR48)</f>
        <v>#DIV/0!</v>
      </c>
      <c r="BQ49" s="2"/>
      <c r="BW49" s="13"/>
      <c r="BY49" s="221" t="s">
        <v>108</v>
      </c>
      <c r="BZ49" s="222"/>
      <c r="CA49" t="e" s="0">
        <f>TINV(0.0455,CC48)</f>
        <v>#DIV/0!</v>
      </c>
      <c r="CB49" s="2"/>
      <c r="CH49" s="13"/>
      <c r="CJ49" s="221" t="s">
        <v>108</v>
      </c>
      <c r="CK49" s="222"/>
      <c r="CL49" t="e" s="0">
        <f>TINV(0.0455,CN48)</f>
        <v>#DIV/0!</v>
      </c>
      <c r="CM49" s="2"/>
      <c r="CS49" s="13"/>
      <c r="CU49" s="221" t="s">
        <v>108</v>
      </c>
      <c r="CV49" s="222"/>
      <c r="CW49" t="e" s="0">
        <f>TINV(0.0455,CY48)</f>
        <v>#DIV/0!</v>
      </c>
      <c r="CX49" s="2"/>
      <c r="DD49" s="13"/>
      <c r="DF49" s="221" t="s">
        <v>108</v>
      </c>
      <c r="DG49" s="222"/>
      <c r="DH49" t="e" s="0">
        <f>TINV(0.0455,DJ48)</f>
        <v>#DIV/0!</v>
      </c>
      <c r="DI49" s="2"/>
      <c r="DO49" s="13"/>
      <c r="DQ49" s="221" t="s">
        <v>108</v>
      </c>
      <c r="DR49" s="222"/>
      <c r="DS49" t="e" s="0">
        <f>TINV(0.0455,DU48)</f>
        <v>#DIV/0!</v>
      </c>
      <c r="DT49" s="2"/>
      <c r="DZ49" s="13"/>
      <c r="EB49" s="221" t="s">
        <v>108</v>
      </c>
      <c r="EC49" s="222"/>
      <c r="ED49" t="e" s="0">
        <f>TINV(0.0455,EF48)</f>
        <v>#DIV/0!</v>
      </c>
      <c r="EE49" s="2"/>
      <c r="EK49" s="13"/>
      <c r="EM49" s="221" t="s">
        <v>108</v>
      </c>
      <c r="EN49" s="222"/>
      <c r="EO49" t="e" s="0">
        <f>TINV(0.0455,EQ48)</f>
        <v>#DIV/0!</v>
      </c>
      <c r="EP49" s="2"/>
      <c r="EV49" s="13"/>
      <c r="EX49" s="221" t="s">
        <v>108</v>
      </c>
      <c r="EY49" s="222"/>
      <c r="EZ49" t="e" s="0">
        <f>TINV(0.0455,FB48)</f>
        <v>#DIV/0!</v>
      </c>
      <c r="FA49" s="2"/>
      <c r="FG49" s="13"/>
      <c r="FI49" s="221" t="s">
        <v>108</v>
      </c>
      <c r="FJ49" s="222"/>
      <c r="FK49" t="e" s="0">
        <f>TINV(0.0455,FM48)</f>
        <v>#DIV/0!</v>
      </c>
      <c r="FL49" s="2"/>
      <c r="FR49" s="13"/>
      <c r="FT49" s="221" t="s">
        <v>108</v>
      </c>
      <c r="FU49" s="222"/>
      <c r="FV49" t="e" s="0">
        <f>TINV(0.0455,FX48)</f>
        <v>#DIV/0!</v>
      </c>
      <c r="FW49" s="2"/>
      <c r="GC49" s="13"/>
      <c r="GE49" s="221" t="s">
        <v>108</v>
      </c>
      <c r="GF49" s="222"/>
      <c r="GG49" t="e" s="0">
        <f>TINV(0.0455,GI48)</f>
        <v>#DIV/0!</v>
      </c>
      <c r="GH49" s="2"/>
      <c r="GN49" s="13"/>
    </row>
    <row r="50" spans="2:196" x14ac:dyDescent="0.3">
      <c r="B50" s="12"/>
      <c r="E50" s="2"/>
      <c r="K50" s="13"/>
      <c r="L50" s="12"/>
      <c r="O50" s="2"/>
      <c r="U50" s="13"/>
      <c r="V50" s="12"/>
      <c r="Y50" s="2"/>
      <c r="AE50" s="13"/>
      <c r="AG50" s="12"/>
      <c r="AJ50" s="2"/>
      <c r="AP50" s="13"/>
      <c r="AR50" s="12"/>
      <c r="AU50" s="2"/>
      <c r="BA50" s="13"/>
      <c r="BC50" s="12"/>
      <c r="BF50" s="2"/>
      <c r="BL50" s="13"/>
      <c r="BN50" s="12"/>
      <c r="BQ50" s="2"/>
      <c r="BW50" s="13"/>
      <c r="BY50" s="12"/>
      <c r="CB50" s="2"/>
      <c r="CH50" s="13"/>
      <c r="CJ50" s="12"/>
      <c r="CM50" s="2"/>
      <c r="CS50" s="13"/>
      <c r="CU50" s="12"/>
      <c r="CX50" s="2"/>
      <c r="DD50" s="13"/>
      <c r="DF50" s="12"/>
      <c r="DI50" s="2"/>
      <c r="DO50" s="13"/>
      <c r="DQ50" s="12"/>
      <c r="DT50" s="2"/>
      <c r="DZ50" s="13"/>
      <c r="EB50" s="12"/>
      <c r="EE50" s="2"/>
      <c r="EK50" s="13"/>
      <c r="EM50" s="12"/>
      <c r="EP50" s="2"/>
      <c r="EV50" s="13"/>
      <c r="EX50" s="12"/>
      <c r="FA50" s="2"/>
      <c r="FG50" s="13"/>
      <c r="FI50" s="12"/>
      <c r="FL50" s="2"/>
      <c r="FR50" s="13"/>
      <c r="FT50" s="12"/>
      <c r="FW50" s="2"/>
      <c r="GC50" s="13"/>
      <c r="GE50" s="12"/>
      <c r="GH50" s="2"/>
      <c r="GN50" s="13"/>
    </row>
    <row r="51" spans="2:196" x14ac:dyDescent="0.3">
      <c r="B51" s="12" t="s">
        <v>50</v>
      </c>
      <c r="D51" s="43"/>
      <c r="E51" s="44" t="e">
        <f>E47*D49</f>
        <v>#DIV/0!</v>
      </c>
      <c r="F51" t="s" s="0">
        <v>143</v>
      </c>
      <c r="G51" s="23" t="s">
        <v>93</v>
      </c>
      <c r="H51" s="2" t="s">
        <v>144</v>
      </c>
      <c r="I51" t="s" s="0">
        <v>94</v>
      </c>
      <c r="K51" s="13"/>
      <c r="L51" s="12" t="s">
        <v>50</v>
      </c>
      <c r="N51" s="43"/>
      <c r="O51" s="44" t="e">
        <f>O47*N49</f>
        <v>#DIV/0!</v>
      </c>
      <c r="P51" t="s" s="0">
        <v>143</v>
      </c>
      <c r="Q51" s="23" t="s">
        <v>93</v>
      </c>
      <c r="R51" s="2" t="s">
        <v>144</v>
      </c>
      <c r="S51" t="s" s="0">
        <v>94</v>
      </c>
      <c r="U51" s="13"/>
      <c r="V51" s="12" t="s">
        <v>50</v>
      </c>
      <c r="X51" s="43"/>
      <c r="Y51" s="44" t="e">
        <f>Y47*X49</f>
        <v>#DIV/0!</v>
      </c>
      <c r="Z51" t="s" s="0">
        <v>143</v>
      </c>
      <c r="AA51" s="23" t="s">
        <v>93</v>
      </c>
      <c r="AB51" s="2" t="s">
        <v>144</v>
      </c>
      <c r="AC51" t="s" s="0">
        <v>94</v>
      </c>
      <c r="AE51" s="13"/>
      <c r="AG51" s="12" t="s">
        <v>50</v>
      </c>
      <c r="AI51" s="43"/>
      <c r="AJ51" s="44" t="e">
        <f>AJ47*AI49</f>
        <v>#DIV/0!</v>
      </c>
      <c r="AK51" t="s" s="0">
        <v>96</v>
      </c>
      <c r="AL51" s="23" t="s">
        <v>93</v>
      </c>
      <c r="AM51" s="2" t="s">
        <v>98</v>
      </c>
      <c r="AN51" t="s" s="0">
        <v>94</v>
      </c>
      <c r="AP51" s="13"/>
      <c r="AR51" s="12" t="s">
        <v>50</v>
      </c>
      <c r="AT51" s="43"/>
      <c r="AU51" s="44" t="e">
        <f>AU47*AT49</f>
        <v>#DIV/0!</v>
      </c>
      <c r="AV51" t="s" s="0">
        <v>96</v>
      </c>
      <c r="AW51" s="23" t="s">
        <v>93</v>
      </c>
      <c r="AX51" s="2" t="s">
        <v>98</v>
      </c>
      <c r="AY51" t="s" s="0">
        <v>94</v>
      </c>
      <c r="BA51" s="13"/>
      <c r="BC51" s="12" t="s">
        <v>50</v>
      </c>
      <c r="BE51" s="43"/>
      <c r="BF51" s="44" t="e">
        <f>BF47*BE49</f>
        <v>#DIV/0!</v>
      </c>
      <c r="BG51" t="s" s="0">
        <v>96</v>
      </c>
      <c r="BH51" s="23" t="s">
        <v>93</v>
      </c>
      <c r="BI51" s="2" t="s">
        <v>98</v>
      </c>
      <c r="BJ51" t="s" s="0">
        <v>94</v>
      </c>
      <c r="BL51" s="13"/>
      <c r="BN51" s="12" t="s">
        <v>50</v>
      </c>
      <c r="BP51" s="43"/>
      <c r="BQ51" s="44" t="e">
        <f>BQ47*BP49</f>
        <v>#DIV/0!</v>
      </c>
      <c r="BR51" t="s" s="0">
        <v>147</v>
      </c>
      <c r="BS51" s="23" t="s">
        <v>93</v>
      </c>
      <c r="BT51" s="2" t="s">
        <v>148</v>
      </c>
      <c r="BU51" t="s" s="0">
        <v>94</v>
      </c>
      <c r="BW51" s="13"/>
      <c r="BY51" s="12" t="s">
        <v>50</v>
      </c>
      <c r="CA51" s="43"/>
      <c r="CB51" s="44" t="e">
        <f>CB47*CA49</f>
        <v>#DIV/0!</v>
      </c>
      <c r="CC51" t="s" s="0">
        <v>147</v>
      </c>
      <c r="CD51" s="23" t="s">
        <v>93</v>
      </c>
      <c r="CE51" s="2" t="s">
        <v>148</v>
      </c>
      <c r="CF51" t="s" s="0">
        <v>94</v>
      </c>
      <c r="CH51" s="13"/>
      <c r="CJ51" s="12" t="s">
        <v>50</v>
      </c>
      <c r="CL51" s="43"/>
      <c r="CM51" s="44" t="e">
        <f>CM47*CL49</f>
        <v>#DIV/0!</v>
      </c>
      <c r="CN51" t="s" s="0">
        <v>147</v>
      </c>
      <c r="CO51" s="23" t="s">
        <v>93</v>
      </c>
      <c r="CP51" s="2" t="s">
        <v>148</v>
      </c>
      <c r="CQ51" t="s" s="0">
        <v>94</v>
      </c>
      <c r="CS51" s="13"/>
      <c r="CU51" s="12" t="s">
        <v>50</v>
      </c>
      <c r="CW51" s="43"/>
      <c r="CX51" s="44" t="e">
        <f>CX47*CW49</f>
        <v>#DIV/0!</v>
      </c>
      <c r="CY51" t="s" s="0">
        <v>54</v>
      </c>
      <c r="CZ51" s="23" t="s">
        <v>93</v>
      </c>
      <c r="DA51" s="2" t="s">
        <v>149</v>
      </c>
      <c r="DB51" t="s" s="0">
        <v>94</v>
      </c>
      <c r="DD51" s="13"/>
      <c r="DF51" s="12" t="s">
        <v>50</v>
      </c>
      <c r="DH51" s="43"/>
      <c r="DI51" s="44" t="e">
        <f>DI47*DH49</f>
        <v>#DIV/0!</v>
      </c>
      <c r="DJ51" t="s" s="0">
        <v>54</v>
      </c>
      <c r="DK51" s="23" t="s">
        <v>93</v>
      </c>
      <c r="DL51" s="2" t="s">
        <v>149</v>
      </c>
      <c r="DM51" t="s" s="0">
        <v>94</v>
      </c>
      <c r="DO51" s="13"/>
      <c r="DQ51" s="12" t="s">
        <v>50</v>
      </c>
      <c r="DS51" s="43"/>
      <c r="DT51" s="44" t="e">
        <f>DT47*DS49</f>
        <v>#DIV/0!</v>
      </c>
      <c r="DU51" t="s" s="0">
        <v>54</v>
      </c>
      <c r="DV51" s="23" t="s">
        <v>93</v>
      </c>
      <c r="DW51" s="2" t="s">
        <v>149</v>
      </c>
      <c r="DX51" t="s" s="0">
        <v>94</v>
      </c>
      <c r="DZ51" s="13"/>
      <c r="EB51" s="12" t="s">
        <v>50</v>
      </c>
      <c r="ED51" s="43"/>
      <c r="EE51" s="44" t="e">
        <f>EE47*ED49</f>
        <v>#DIV/0!</v>
      </c>
      <c r="EF51" t="s" s="0">
        <v>150</v>
      </c>
      <c r="EG51" s="23" t="s">
        <v>93</v>
      </c>
      <c r="EH51" s="2" t="s">
        <v>151</v>
      </c>
      <c r="EI51" t="s" s="0">
        <v>94</v>
      </c>
      <c r="EK51" s="13"/>
      <c r="EM51" s="12" t="s">
        <v>50</v>
      </c>
      <c r="EO51" s="43"/>
      <c r="EP51" s="44" t="e">
        <f>EP47*EO49</f>
        <v>#DIV/0!</v>
      </c>
      <c r="EQ51" t="s" s="0">
        <v>150</v>
      </c>
      <c r="ER51" s="23" t="s">
        <v>93</v>
      </c>
      <c r="ES51" s="2" t="s">
        <v>151</v>
      </c>
      <c r="ET51" t="s" s="0">
        <v>94</v>
      </c>
      <c r="EV51" s="13"/>
      <c r="EX51" s="12" t="s">
        <v>50</v>
      </c>
      <c r="EZ51" s="43"/>
      <c r="FA51" s="44" t="e">
        <f>FA47*EZ49</f>
        <v>#DIV/0!</v>
      </c>
      <c r="FB51" t="s" s="0">
        <v>150</v>
      </c>
      <c r="FC51" s="23" t="s">
        <v>93</v>
      </c>
      <c r="FD51" s="2" t="s">
        <v>151</v>
      </c>
      <c r="FE51" t="s" s="0">
        <v>94</v>
      </c>
      <c r="FG51" s="13"/>
      <c r="FI51" s="12" t="s">
        <v>50</v>
      </c>
      <c r="FK51" s="43"/>
      <c r="FL51" s="44" t="e">
        <f>FL47*FK49</f>
        <v>#DIV/0!</v>
      </c>
      <c r="FM51" t="s" s="0">
        <v>152</v>
      </c>
      <c r="FN51" s="23" t="s">
        <v>93</v>
      </c>
      <c r="FO51" s="2" t="s">
        <v>154</v>
      </c>
      <c r="FP51" t="s" s="0">
        <v>94</v>
      </c>
      <c r="FR51" s="13"/>
      <c r="FT51" s="12" t="s">
        <v>50</v>
      </c>
      <c r="FV51" s="43"/>
      <c r="FW51" s="44" t="e">
        <f>FW47*FV49</f>
        <v>#DIV/0!</v>
      </c>
      <c r="FX51" t="s" s="0">
        <v>152</v>
      </c>
      <c r="FY51" s="23" t="s">
        <v>93</v>
      </c>
      <c r="FZ51" s="2" t="s">
        <v>154</v>
      </c>
      <c r="GA51" t="s" s="0">
        <v>94</v>
      </c>
      <c r="GC51" s="13"/>
      <c r="GE51" s="12" t="s">
        <v>50</v>
      </c>
      <c r="GG51" s="43"/>
      <c r="GH51" s="44" t="e">
        <f>GH47*GG49</f>
        <v>#DIV/0!</v>
      </c>
      <c r="GI51" t="s" s="0">
        <v>152</v>
      </c>
      <c r="GJ51" s="23" t="s">
        <v>93</v>
      </c>
      <c r="GK51" s="2" t="s">
        <v>154</v>
      </c>
      <c r="GL51" t="s" s="0">
        <v>94</v>
      </c>
      <c r="GN51" s="13"/>
    </row>
    <row r="52" spans="2:196" x14ac:dyDescent="0.3">
      <c r="B52" s="12"/>
      <c r="K52" s="13"/>
      <c r="L52" s="12"/>
      <c r="U52" s="13"/>
      <c r="V52" s="12"/>
      <c r="AE52" s="13"/>
      <c r="AG52" s="12"/>
      <c r="AP52" s="13"/>
      <c r="AR52" s="12"/>
      <c r="BA52" s="13"/>
      <c r="BC52" s="12"/>
      <c r="BL52" s="13"/>
      <c r="BN52" s="12"/>
      <c r="BW52" s="13"/>
      <c r="BY52" s="12"/>
      <c r="CH52" s="13"/>
      <c r="CJ52" s="12"/>
      <c r="CS52" s="13"/>
      <c r="CU52" s="12"/>
      <c r="DD52" s="13"/>
      <c r="DF52" s="12"/>
      <c r="DO52" s="13"/>
      <c r="DQ52" s="12"/>
      <c r="DZ52" s="13"/>
      <c r="EB52" s="12"/>
      <c r="EK52" s="13"/>
      <c r="EM52" s="12"/>
      <c r="EV52" s="13"/>
      <c r="EX52" s="12"/>
      <c r="FG52" s="13"/>
      <c r="FI52" s="12"/>
      <c r="FR52" s="13"/>
      <c r="FT52" s="12"/>
      <c r="GC52" s="13"/>
      <c r="GE52" s="12"/>
      <c r="GN52" s="13"/>
    </row>
    <row r="53" spans="2:196" x14ac:dyDescent="0.3">
      <c r="B53" s="12"/>
      <c r="C53" t="s" s="0">
        <v>95</v>
      </c>
      <c r="E53" s="62">
        <v>1</v>
      </c>
      <c r="F53" t="s" s="0">
        <v>125</v>
      </c>
      <c r="K53" s="13"/>
      <c r="L53" s="12"/>
      <c r="M53" t="s" s="0">
        <v>95</v>
      </c>
      <c r="O53" s="62">
        <v>1</v>
      </c>
      <c r="P53" t="s" s="0">
        <v>125</v>
      </c>
      <c r="U53" s="13"/>
      <c r="V53" s="12"/>
      <c r="W53" t="s" s="0">
        <v>95</v>
      </c>
      <c r="Y53" s="62">
        <v>1</v>
      </c>
      <c r="Z53" t="s" s="0">
        <v>125</v>
      </c>
      <c r="AE53" s="13"/>
      <c r="AG53" s="12"/>
      <c r="AH53" t="s" s="0">
        <v>147</v>
      </c>
      <c r="AJ53" s="62">
        <v>1</v>
      </c>
      <c r="AK53" t="s" s="0">
        <v>96</v>
      </c>
      <c r="AP53" s="13"/>
      <c r="AR53" s="12"/>
      <c r="AS53" t="s" s="0">
        <v>95</v>
      </c>
      <c r="AU53" s="62">
        <v>1</v>
      </c>
      <c r="AV53" t="s" s="0">
        <v>96</v>
      </c>
      <c r="BA53" s="13"/>
      <c r="BC53" s="12"/>
      <c r="BD53" t="s" s="0">
        <v>147</v>
      </c>
      <c r="BF53" s="62">
        <v>1</v>
      </c>
      <c r="BG53" t="s" s="0">
        <v>96</v>
      </c>
      <c r="BL53" s="13"/>
      <c r="BN53" s="12"/>
      <c r="BO53" t="s" s="0">
        <v>95</v>
      </c>
      <c r="BQ53" s="62">
        <v>1</v>
      </c>
      <c r="BR53" t="s" s="0">
        <v>147</v>
      </c>
      <c r="BW53" s="13"/>
      <c r="BY53" s="12"/>
      <c r="BZ53" t="s" s="0">
        <v>95</v>
      </c>
      <c r="CB53" s="62">
        <v>1</v>
      </c>
      <c r="CC53" t="s" s="0">
        <v>147</v>
      </c>
      <c r="CH53" s="13"/>
      <c r="CJ53" s="12"/>
      <c r="CK53" t="s" s="0">
        <v>95</v>
      </c>
      <c r="CM53" s="62">
        <v>1</v>
      </c>
      <c r="CN53" t="s" s="0">
        <v>147</v>
      </c>
      <c r="CS53" s="13"/>
      <c r="CU53" s="12"/>
      <c r="CV53" t="s" s="0">
        <v>95</v>
      </c>
      <c r="CX53" s="62">
        <v>1</v>
      </c>
      <c r="CY53" t="s" s="0">
        <v>54</v>
      </c>
      <c r="DD53" s="13"/>
      <c r="DF53" s="12"/>
      <c r="DG53" t="s" s="0">
        <v>95</v>
      </c>
      <c r="DI53" s="62">
        <v>1</v>
      </c>
      <c r="DJ53" t="s" s="0">
        <v>54</v>
      </c>
      <c r="DO53" s="13"/>
      <c r="DQ53" s="12"/>
      <c r="DR53" t="s" s="0">
        <v>95</v>
      </c>
      <c r="DT53" s="62">
        <v>1</v>
      </c>
      <c r="DU53" t="s" s="0">
        <v>54</v>
      </c>
      <c r="DZ53" s="13"/>
      <c r="EB53" s="12"/>
      <c r="EC53" t="s" s="0">
        <v>95</v>
      </c>
      <c r="EE53" s="62">
        <v>1</v>
      </c>
      <c r="EF53" t="s" s="0">
        <v>150</v>
      </c>
      <c r="EK53" s="13"/>
      <c r="EM53" s="12"/>
      <c r="EN53" t="s" s="0">
        <v>95</v>
      </c>
      <c r="EP53" s="62">
        <v>1</v>
      </c>
      <c r="EQ53" t="s" s="0">
        <v>150</v>
      </c>
      <c r="EV53" s="13"/>
      <c r="EX53" s="12"/>
      <c r="EY53" t="s" s="0">
        <v>95</v>
      </c>
      <c r="FA53" s="62">
        <v>1</v>
      </c>
      <c r="FB53" t="s" s="0">
        <v>150</v>
      </c>
      <c r="FG53" s="13"/>
      <c r="FI53" s="12"/>
      <c r="FJ53" t="s" s="0">
        <v>95</v>
      </c>
      <c r="FL53" s="62">
        <v>1</v>
      </c>
      <c r="FM53" t="s" s="0">
        <v>152</v>
      </c>
      <c r="FR53" s="13"/>
      <c r="FT53" s="12"/>
      <c r="FU53" t="s" s="0">
        <v>95</v>
      </c>
      <c r="FW53" s="62">
        <v>1</v>
      </c>
      <c r="FX53" t="s" s="0">
        <v>152</v>
      </c>
      <c r="GC53" s="13"/>
      <c r="GE53" s="12"/>
      <c r="GF53" t="s" s="0">
        <v>95</v>
      </c>
      <c r="GH53" s="62">
        <v>1</v>
      </c>
      <c r="GI53" t="s" s="0">
        <v>152</v>
      </c>
      <c r="GN53" s="13"/>
    </row>
    <row r="54" spans="2:196" x14ac:dyDescent="0.3"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19"/>
      <c r="M54" s="20"/>
      <c r="N54" s="20"/>
      <c r="O54" s="20"/>
      <c r="P54" s="20"/>
      <c r="Q54" s="20"/>
      <c r="R54" s="20"/>
      <c r="S54" s="20"/>
      <c r="T54" s="20"/>
      <c r="U54" s="21"/>
      <c r="V54" s="19"/>
      <c r="W54" s="20"/>
      <c r="X54" s="20"/>
      <c r="Y54" s="20"/>
      <c r="Z54" s="20"/>
      <c r="AA54" s="20"/>
      <c r="AB54" s="20"/>
      <c r="AC54" s="20"/>
      <c r="AD54" s="20"/>
      <c r="AE54" s="21"/>
      <c r="AG54" s="19"/>
      <c r="AH54" s="20"/>
      <c r="AI54" s="20"/>
      <c r="AJ54" s="20"/>
      <c r="AK54" s="20"/>
      <c r="AL54" s="20"/>
      <c r="AM54" s="20"/>
      <c r="AN54" s="20"/>
      <c r="AO54" s="20"/>
      <c r="AP54" s="21"/>
      <c r="AR54" s="19"/>
      <c r="AS54" s="20"/>
      <c r="AT54" s="20"/>
      <c r="AU54" s="20"/>
      <c r="AV54" s="20"/>
      <c r="AW54" s="20"/>
      <c r="AX54" s="20"/>
      <c r="AY54" s="20"/>
      <c r="AZ54" s="20"/>
      <c r="BA54" s="21"/>
      <c r="BC54" s="19"/>
      <c r="BD54" s="20"/>
      <c r="BE54" s="20"/>
      <c r="BF54" s="20"/>
      <c r="BG54" s="20"/>
      <c r="BH54" s="20"/>
      <c r="BI54" s="20"/>
      <c r="BJ54" s="20"/>
      <c r="BK54" s="20"/>
      <c r="BL54" s="21"/>
      <c r="BN54" s="19"/>
      <c r="BO54" s="20"/>
      <c r="BP54" s="20"/>
      <c r="BQ54" s="20"/>
      <c r="BR54" s="20"/>
      <c r="BS54" s="20"/>
      <c r="BT54" s="20"/>
      <c r="BU54" s="20"/>
      <c r="BV54" s="20"/>
      <c r="BW54" s="21"/>
      <c r="BY54" s="19"/>
      <c r="BZ54" s="20"/>
      <c r="CA54" s="20"/>
      <c r="CB54" s="20"/>
      <c r="CC54" s="20"/>
      <c r="CD54" s="20"/>
      <c r="CE54" s="20"/>
      <c r="CF54" s="20"/>
      <c r="CG54" s="20"/>
      <c r="CH54" s="21"/>
      <c r="CJ54" s="19"/>
      <c r="CK54" s="20"/>
      <c r="CL54" s="20"/>
      <c r="CM54" s="20"/>
      <c r="CN54" s="20"/>
      <c r="CO54" s="20"/>
      <c r="CP54" s="20"/>
      <c r="CQ54" s="20"/>
      <c r="CR54" s="20"/>
      <c r="CS54" s="21"/>
      <c r="CU54" s="19"/>
      <c r="CV54" s="20"/>
      <c r="CW54" s="20"/>
      <c r="CX54" s="20"/>
      <c r="CY54" s="20"/>
      <c r="CZ54" s="20"/>
      <c r="DA54" s="20"/>
      <c r="DB54" s="20"/>
      <c r="DC54" s="20"/>
      <c r="DD54" s="21"/>
      <c r="DF54" s="19"/>
      <c r="DG54" s="20"/>
      <c r="DH54" s="20"/>
      <c r="DI54" s="20"/>
      <c r="DJ54" s="20"/>
      <c r="DK54" s="20"/>
      <c r="DL54" s="20"/>
      <c r="DM54" s="20"/>
      <c r="DN54" s="20"/>
      <c r="DO54" s="21"/>
      <c r="DQ54" s="19"/>
      <c r="DR54" s="20"/>
      <c r="DS54" s="20"/>
      <c r="DT54" s="20"/>
      <c r="DU54" s="20"/>
      <c r="DV54" s="20"/>
      <c r="DW54" s="20"/>
      <c r="DX54" s="20"/>
      <c r="DY54" s="20"/>
      <c r="DZ54" s="21"/>
      <c r="EB54" s="19"/>
      <c r="EC54" s="20"/>
      <c r="ED54" s="20"/>
      <c r="EE54" s="20"/>
      <c r="EF54" s="20"/>
      <c r="EG54" s="20"/>
      <c r="EH54" s="20"/>
      <c r="EI54" s="20"/>
      <c r="EJ54" s="20"/>
      <c r="EK54" s="21"/>
      <c r="EM54" s="19"/>
      <c r="EN54" s="20"/>
      <c r="EO54" s="20"/>
      <c r="EP54" s="20"/>
      <c r="EQ54" s="20"/>
      <c r="ER54" s="20"/>
      <c r="ES54" s="20"/>
      <c r="ET54" s="20"/>
      <c r="EU54" s="20"/>
      <c r="EV54" s="21"/>
      <c r="EX54" s="19"/>
      <c r="EY54" s="20"/>
      <c r="EZ54" s="20"/>
      <c r="FA54" s="20"/>
      <c r="FB54" s="20"/>
      <c r="FC54" s="20"/>
      <c r="FD54" s="20"/>
      <c r="FE54" s="20"/>
      <c r="FF54" s="20"/>
      <c r="FG54" s="21"/>
      <c r="FI54" s="19"/>
      <c r="FJ54" s="20"/>
      <c r="FK54" s="20"/>
      <c r="FL54" s="20"/>
      <c r="FM54" s="20"/>
      <c r="FN54" s="20"/>
      <c r="FO54" s="20"/>
      <c r="FP54" s="20"/>
      <c r="FQ54" s="20"/>
      <c r="FR54" s="21"/>
      <c r="FT54" s="19"/>
      <c r="FU54" s="20"/>
      <c r="FV54" s="20"/>
      <c r="FW54" s="20"/>
      <c r="FX54" s="20"/>
      <c r="FY54" s="20"/>
      <c r="FZ54" s="20"/>
      <c r="GA54" s="20"/>
      <c r="GB54" s="20"/>
      <c r="GC54" s="21"/>
      <c r="GE54" s="19"/>
      <c r="GF54" s="20"/>
      <c r="GG54" s="20"/>
      <c r="GH54" s="20"/>
      <c r="GI54" s="20"/>
      <c r="GJ54" s="20"/>
      <c r="GK54" s="20"/>
      <c r="GL54" s="20"/>
      <c r="GM54" s="20"/>
      <c r="GN54" s="21"/>
    </row>
    <row r="55" spans="2:196" x14ac:dyDescent="0.3">
      <c r="B55" s="12"/>
      <c r="K55" s="13"/>
      <c r="L55" s="12"/>
      <c r="U55" s="13"/>
      <c r="AG55" s="12"/>
      <c r="AP55" s="13"/>
      <c r="AR55" s="12"/>
      <c r="BA55" s="13"/>
      <c r="BC55" s="12"/>
      <c r="BL55" s="13"/>
      <c r="BN55" s="12"/>
      <c r="BW55" s="13"/>
      <c r="BY55" s="12"/>
      <c r="CH55" s="13"/>
      <c r="CJ55" s="12"/>
      <c r="CS55" s="13"/>
      <c r="CU55" s="12"/>
      <c r="DD55" s="13"/>
      <c r="DF55" s="12"/>
      <c r="DO55" s="13"/>
      <c r="DQ55" s="12"/>
      <c r="DZ55" s="13"/>
      <c r="EB55" s="12"/>
      <c r="EK55" s="13"/>
      <c r="EM55" s="12"/>
      <c r="EV55" s="13"/>
      <c r="EX55" s="12"/>
      <c r="FG55" s="13"/>
      <c r="FI55" s="12"/>
      <c r="FR55" s="13"/>
      <c r="FT55" s="12"/>
      <c r="GC55" s="13"/>
      <c r="GE55" s="12"/>
      <c r="GN55" s="13"/>
    </row>
    <row r="56" spans="2:196" x14ac:dyDescent="0.3">
      <c r="B56" s="12"/>
      <c r="K56" s="13"/>
      <c r="L56" s="12"/>
      <c r="U56" s="13"/>
      <c r="AG56" s="12"/>
      <c r="AP56" s="13"/>
      <c r="AR56" s="12"/>
      <c r="BA56" s="13"/>
      <c r="BC56" s="12"/>
      <c r="BL56" s="13"/>
      <c r="BN56" s="12"/>
      <c r="BW56" s="13"/>
      <c r="BY56" s="12"/>
      <c r="CH56" s="13"/>
      <c r="CJ56" s="12"/>
      <c r="CS56" s="13"/>
      <c r="CU56" s="12"/>
      <c r="DD56" s="13"/>
      <c r="DF56" s="12"/>
      <c r="DO56" s="13"/>
      <c r="DQ56" s="12"/>
      <c r="DZ56" s="13"/>
      <c r="EB56" s="12"/>
      <c r="EK56" s="13"/>
      <c r="EM56" s="12"/>
      <c r="EV56" s="13"/>
      <c r="EX56" s="12"/>
      <c r="FG56" s="13"/>
      <c r="FI56" s="12"/>
      <c r="FR56" s="13"/>
      <c r="FT56" s="12"/>
      <c r="GC56" s="13"/>
      <c r="GE56" s="12"/>
      <c r="GN56" s="13"/>
    </row>
  </sheetData>
  <mergeCells count="558">
    <mergeCell ref="W37:Y37"/>
    <mergeCell ref="AB37:AC37"/>
    <mergeCell ref="W38:Y38"/>
    <mergeCell ref="AB38:AC38"/>
    <mergeCell ref="AD38:AE38"/>
    <mergeCell ref="W39:Y39"/>
    <mergeCell ref="AB39:AC39"/>
    <mergeCell ref="AD39:AE39"/>
    <mergeCell ref="W40:Y40"/>
    <mergeCell ref="AB40:AC40"/>
    <mergeCell ref="AD40:AE40"/>
    <mergeCell ref="W33:Y33"/>
    <mergeCell ref="AD33:AE33"/>
    <mergeCell ref="W34:Y34"/>
    <mergeCell ref="AB34:AC34"/>
    <mergeCell ref="W35:Y35"/>
    <mergeCell ref="AB35:AC35"/>
    <mergeCell ref="AD35:AE35"/>
    <mergeCell ref="AB36:AC36"/>
    <mergeCell ref="AD36:AE36"/>
    <mergeCell ref="V5:AE5"/>
    <mergeCell ref="X7:Z7"/>
    <mergeCell ref="AC10:AD10"/>
    <mergeCell ref="W30:Y30"/>
    <mergeCell ref="AB30:AC30"/>
    <mergeCell ref="AD30:AE30"/>
    <mergeCell ref="AB31:AC31"/>
    <mergeCell ref="W32:Y32"/>
    <mergeCell ref="AB32:AC32"/>
    <mergeCell ref="AD32:AE32"/>
    <mergeCell ref="M37:O37"/>
    <mergeCell ref="R37:S37"/>
    <mergeCell ref="M38:O38"/>
    <mergeCell ref="R38:S38"/>
    <mergeCell ref="T38:U38"/>
    <mergeCell ref="M39:O39"/>
    <mergeCell ref="R39:S39"/>
    <mergeCell ref="T39:U39"/>
    <mergeCell ref="M40:O40"/>
    <mergeCell ref="R40:S40"/>
    <mergeCell ref="T40:U40"/>
    <mergeCell ref="M33:O33"/>
    <mergeCell ref="T33:U33"/>
    <mergeCell ref="M34:O34"/>
    <mergeCell ref="R34:S34"/>
    <mergeCell ref="M35:O35"/>
    <mergeCell ref="R35:S35"/>
    <mergeCell ref="T35:U35"/>
    <mergeCell ref="R36:S36"/>
    <mergeCell ref="T36:U36"/>
    <mergeCell ref="L5:U5"/>
    <mergeCell ref="N7:P7"/>
    <mergeCell ref="S10:T10"/>
    <mergeCell ref="M30:O30"/>
    <mergeCell ref="R30:S30"/>
    <mergeCell ref="T30:U30"/>
    <mergeCell ref="R31:S31"/>
    <mergeCell ref="M32:O32"/>
    <mergeCell ref="R32:S32"/>
    <mergeCell ref="T32:U32"/>
    <mergeCell ref="C38:E38"/>
    <mergeCell ref="H38:I38"/>
    <mergeCell ref="J38:K38"/>
    <mergeCell ref="C39:E39"/>
    <mergeCell ref="H39:I39"/>
    <mergeCell ref="J39:K39"/>
    <mergeCell ref="C40:E40"/>
    <mergeCell ref="H40:I40"/>
    <mergeCell ref="J40:K40"/>
    <mergeCell ref="B49:C49"/>
    <mergeCell ref="L49:M49"/>
    <mergeCell ref="V49:W49"/>
    <mergeCell ref="B5:K5"/>
    <mergeCell ref="D7:F7"/>
    <mergeCell ref="I10:J10"/>
    <mergeCell ref="C30:E30"/>
    <mergeCell ref="H30:I30"/>
    <mergeCell ref="J30:K30"/>
    <mergeCell ref="H31:I31"/>
    <mergeCell ref="C32:E32"/>
    <mergeCell ref="H32:I32"/>
    <mergeCell ref="J32:K32"/>
    <mergeCell ref="C33:E33"/>
    <mergeCell ref="J33:K33"/>
    <mergeCell ref="C34:E34"/>
    <mergeCell ref="H34:I34"/>
    <mergeCell ref="C35:E35"/>
    <mergeCell ref="H35:I35"/>
    <mergeCell ref="J35:K35"/>
    <mergeCell ref="H36:I36"/>
    <mergeCell ref="J36:K36"/>
    <mergeCell ref="C37:E37"/>
    <mergeCell ref="H37:I37"/>
    <mergeCell ref="AM31:AN31"/>
    <mergeCell ref="AH32:AJ32"/>
    <mergeCell ref="AM32:AN32"/>
    <mergeCell ref="AO32:AP32"/>
    <mergeCell ref="AH33:AJ33"/>
    <mergeCell ref="AO33:AP33"/>
    <mergeCell ref="AG5:AP5"/>
    <mergeCell ref="AI7:AK7"/>
    <mergeCell ref="AN10:AO10"/>
    <mergeCell ref="AH30:AJ30"/>
    <mergeCell ref="AM30:AN30"/>
    <mergeCell ref="AO30:AP30"/>
    <mergeCell ref="AH37:AJ37"/>
    <mergeCell ref="AM37:AN37"/>
    <mergeCell ref="AH38:AJ38"/>
    <mergeCell ref="AM38:AN38"/>
    <mergeCell ref="AO38:AP38"/>
    <mergeCell ref="AH34:AJ34"/>
    <mergeCell ref="AM34:AN34"/>
    <mergeCell ref="AH35:AJ35"/>
    <mergeCell ref="AM35:AN35"/>
    <mergeCell ref="AO35:AP35"/>
    <mergeCell ref="AG49:AH49"/>
    <mergeCell ref="AR5:BA5"/>
    <mergeCell ref="AT7:AV7"/>
    <mergeCell ref="AY10:AZ10"/>
    <mergeCell ref="AS30:AU30"/>
    <mergeCell ref="AX30:AY30"/>
    <mergeCell ref="AZ30:BA30"/>
    <mergeCell ref="AX31:AY31"/>
    <mergeCell ref="AS32:AU32"/>
    <mergeCell ref="AX32:AY32"/>
    <mergeCell ref="AZ32:BA32"/>
    <mergeCell ref="AS33:AU33"/>
    <mergeCell ref="AZ33:BA33"/>
    <mergeCell ref="AS34:AU34"/>
    <mergeCell ref="AX34:AY34"/>
    <mergeCell ref="AS35:AU35"/>
    <mergeCell ref="AH39:AJ39"/>
    <mergeCell ref="AM39:AN39"/>
    <mergeCell ref="AO39:AP39"/>
    <mergeCell ref="AH40:AJ40"/>
    <mergeCell ref="AM40:AN40"/>
    <mergeCell ref="AO40:AP40"/>
    <mergeCell ref="AM36:AN36"/>
    <mergeCell ref="AO36:AP36"/>
    <mergeCell ref="BD33:BF33"/>
    <mergeCell ref="BK33:BL33"/>
    <mergeCell ref="AS38:AU38"/>
    <mergeCell ref="AX38:AY38"/>
    <mergeCell ref="AZ38:BA38"/>
    <mergeCell ref="AS39:AU39"/>
    <mergeCell ref="AX39:AY39"/>
    <mergeCell ref="AZ39:BA39"/>
    <mergeCell ref="AX35:AY35"/>
    <mergeCell ref="AZ35:BA35"/>
    <mergeCell ref="AX36:AY36"/>
    <mergeCell ref="AZ36:BA36"/>
    <mergeCell ref="AS37:AU37"/>
    <mergeCell ref="AX37:AY37"/>
    <mergeCell ref="BD34:BF34"/>
    <mergeCell ref="BI34:BJ34"/>
    <mergeCell ref="BD35:BF35"/>
    <mergeCell ref="BI35:BJ35"/>
    <mergeCell ref="BK35:BL35"/>
    <mergeCell ref="BC5:BL5"/>
    <mergeCell ref="BE7:BG7"/>
    <mergeCell ref="BJ10:BK10"/>
    <mergeCell ref="BD30:BF30"/>
    <mergeCell ref="BI30:BJ30"/>
    <mergeCell ref="BK30:BL30"/>
    <mergeCell ref="BI31:BJ31"/>
    <mergeCell ref="BD32:BF32"/>
    <mergeCell ref="BI32:BJ32"/>
    <mergeCell ref="BK32:BL32"/>
    <mergeCell ref="AS40:AU40"/>
    <mergeCell ref="AX40:AY40"/>
    <mergeCell ref="AZ40:BA40"/>
    <mergeCell ref="AR49:AS49"/>
    <mergeCell ref="BI40:BJ40"/>
    <mergeCell ref="BK40:BL40"/>
    <mergeCell ref="BI36:BJ36"/>
    <mergeCell ref="BK36:BL36"/>
    <mergeCell ref="BD37:BF37"/>
    <mergeCell ref="BI37:BJ37"/>
    <mergeCell ref="BD38:BF38"/>
    <mergeCell ref="BI38:BJ38"/>
    <mergeCell ref="BK38:BL38"/>
    <mergeCell ref="BT36:BU36"/>
    <mergeCell ref="BV36:BW36"/>
    <mergeCell ref="BO37:BQ37"/>
    <mergeCell ref="BT37:BU37"/>
    <mergeCell ref="BC49:BD49"/>
    <mergeCell ref="BN5:BW5"/>
    <mergeCell ref="BP7:BR7"/>
    <mergeCell ref="BU10:BV10"/>
    <mergeCell ref="BO30:BQ30"/>
    <mergeCell ref="BT30:BU30"/>
    <mergeCell ref="BV30:BW30"/>
    <mergeCell ref="BT31:BU31"/>
    <mergeCell ref="BO32:BQ32"/>
    <mergeCell ref="BT32:BU32"/>
    <mergeCell ref="BV32:BW32"/>
    <mergeCell ref="BO33:BQ33"/>
    <mergeCell ref="BV33:BW33"/>
    <mergeCell ref="BO34:BQ34"/>
    <mergeCell ref="BT34:BU34"/>
    <mergeCell ref="BO35:BQ35"/>
    <mergeCell ref="BD39:BF39"/>
    <mergeCell ref="BI39:BJ39"/>
    <mergeCell ref="BK39:BL39"/>
    <mergeCell ref="BD40:BF40"/>
    <mergeCell ref="BO40:BQ40"/>
    <mergeCell ref="BT40:BU40"/>
    <mergeCell ref="BV40:BW40"/>
    <mergeCell ref="BN49:BO49"/>
    <mergeCell ref="BY5:CH5"/>
    <mergeCell ref="CA7:CC7"/>
    <mergeCell ref="CF10:CG10"/>
    <mergeCell ref="BZ30:CB30"/>
    <mergeCell ref="CE30:CF30"/>
    <mergeCell ref="CG30:CH30"/>
    <mergeCell ref="CE31:CF31"/>
    <mergeCell ref="BZ32:CB32"/>
    <mergeCell ref="CE32:CF32"/>
    <mergeCell ref="CG32:CH32"/>
    <mergeCell ref="BZ33:CB33"/>
    <mergeCell ref="CG33:CH33"/>
    <mergeCell ref="BO38:BQ38"/>
    <mergeCell ref="BT38:BU38"/>
    <mergeCell ref="BV38:BW38"/>
    <mergeCell ref="BO39:BQ39"/>
    <mergeCell ref="BT39:BU39"/>
    <mergeCell ref="BV39:BW39"/>
    <mergeCell ref="BT35:BU35"/>
    <mergeCell ref="BV35:BW35"/>
    <mergeCell ref="BZ37:CB37"/>
    <mergeCell ref="CE37:CF37"/>
    <mergeCell ref="BZ38:CB38"/>
    <mergeCell ref="CE38:CF38"/>
    <mergeCell ref="CG38:CH38"/>
    <mergeCell ref="BZ34:CB34"/>
    <mergeCell ref="CE34:CF34"/>
    <mergeCell ref="BZ35:CB35"/>
    <mergeCell ref="CE35:CF35"/>
    <mergeCell ref="CG35:CH35"/>
    <mergeCell ref="BY49:BZ49"/>
    <mergeCell ref="CJ5:CS5"/>
    <mergeCell ref="CL7:CN7"/>
    <mergeCell ref="CQ10:CR10"/>
    <mergeCell ref="CK30:CM30"/>
    <mergeCell ref="CP30:CQ30"/>
    <mergeCell ref="CR30:CS30"/>
    <mergeCell ref="CP31:CQ31"/>
    <mergeCell ref="CK32:CM32"/>
    <mergeCell ref="CP32:CQ32"/>
    <mergeCell ref="CR32:CS32"/>
    <mergeCell ref="CK33:CM33"/>
    <mergeCell ref="CR33:CS33"/>
    <mergeCell ref="CK34:CM34"/>
    <mergeCell ref="CP34:CQ34"/>
    <mergeCell ref="CK35:CM35"/>
    <mergeCell ref="BZ39:CB39"/>
    <mergeCell ref="CE39:CF39"/>
    <mergeCell ref="CG39:CH39"/>
    <mergeCell ref="BZ40:CB40"/>
    <mergeCell ref="CE40:CF40"/>
    <mergeCell ref="CG40:CH40"/>
    <mergeCell ref="CE36:CF36"/>
    <mergeCell ref="CG36:CH36"/>
    <mergeCell ref="CV33:CX33"/>
    <mergeCell ref="DC33:DD33"/>
    <mergeCell ref="CK38:CM38"/>
    <mergeCell ref="CP38:CQ38"/>
    <mergeCell ref="CR38:CS38"/>
    <mergeCell ref="CK39:CM39"/>
    <mergeCell ref="CP39:CQ39"/>
    <mergeCell ref="CR39:CS39"/>
    <mergeCell ref="CP35:CQ35"/>
    <mergeCell ref="CR35:CS35"/>
    <mergeCell ref="CP36:CQ36"/>
    <mergeCell ref="CR36:CS36"/>
    <mergeCell ref="CK37:CM37"/>
    <mergeCell ref="CP37:CQ37"/>
    <mergeCell ref="CV34:CX34"/>
    <mergeCell ref="DA34:DB34"/>
    <mergeCell ref="CV35:CX35"/>
    <mergeCell ref="DA35:DB35"/>
    <mergeCell ref="DC35:DD35"/>
    <mergeCell ref="CU5:DD5"/>
    <mergeCell ref="CW7:CY7"/>
    <mergeCell ref="DB10:DC10"/>
    <mergeCell ref="CV30:CX30"/>
    <mergeCell ref="DA30:DB30"/>
    <mergeCell ref="DC30:DD30"/>
    <mergeCell ref="DA31:DB31"/>
    <mergeCell ref="CV32:CX32"/>
    <mergeCell ref="DA32:DB32"/>
    <mergeCell ref="DC32:DD32"/>
    <mergeCell ref="CK40:CM40"/>
    <mergeCell ref="CP40:CQ40"/>
    <mergeCell ref="CR40:CS40"/>
    <mergeCell ref="CJ49:CK49"/>
    <mergeCell ref="DA40:DB40"/>
    <mergeCell ref="DC40:DD40"/>
    <mergeCell ref="DA36:DB36"/>
    <mergeCell ref="DC36:DD36"/>
    <mergeCell ref="CV37:CX37"/>
    <mergeCell ref="DA37:DB37"/>
    <mergeCell ref="CV38:CX38"/>
    <mergeCell ref="DA38:DB38"/>
    <mergeCell ref="DC38:DD38"/>
    <mergeCell ref="DL36:DM36"/>
    <mergeCell ref="DN36:DO36"/>
    <mergeCell ref="DG37:DI37"/>
    <mergeCell ref="DL37:DM37"/>
    <mergeCell ref="CU49:CV49"/>
    <mergeCell ref="DF5:DO5"/>
    <mergeCell ref="DH7:DJ7"/>
    <mergeCell ref="DM10:DN10"/>
    <mergeCell ref="DG30:DI30"/>
    <mergeCell ref="DL30:DM30"/>
    <mergeCell ref="DN30:DO30"/>
    <mergeCell ref="DL31:DM31"/>
    <mergeCell ref="DG32:DI32"/>
    <mergeCell ref="DL32:DM32"/>
    <mergeCell ref="DN32:DO32"/>
    <mergeCell ref="DG33:DI33"/>
    <mergeCell ref="DN33:DO33"/>
    <mergeCell ref="DG34:DI34"/>
    <mergeCell ref="DL34:DM34"/>
    <mergeCell ref="DG35:DI35"/>
    <mergeCell ref="CV39:CX39"/>
    <mergeCell ref="DA39:DB39"/>
    <mergeCell ref="DC39:DD39"/>
    <mergeCell ref="CV40:CX40"/>
    <mergeCell ref="DG40:DI40"/>
    <mergeCell ref="DL40:DM40"/>
    <mergeCell ref="DN40:DO40"/>
    <mergeCell ref="DF49:DG49"/>
    <mergeCell ref="DQ5:DZ5"/>
    <mergeCell ref="DS7:DU7"/>
    <mergeCell ref="DX10:DY10"/>
    <mergeCell ref="DR30:DT30"/>
    <mergeCell ref="DW30:DX30"/>
    <mergeCell ref="DY30:DZ30"/>
    <mergeCell ref="DW31:DX31"/>
    <mergeCell ref="DR32:DT32"/>
    <mergeCell ref="DW32:DX32"/>
    <mergeCell ref="DY32:DZ32"/>
    <mergeCell ref="DR33:DT33"/>
    <mergeCell ref="DY33:DZ33"/>
    <mergeCell ref="DG38:DI38"/>
    <mergeCell ref="DL38:DM38"/>
    <mergeCell ref="DN38:DO38"/>
    <mergeCell ref="DG39:DI39"/>
    <mergeCell ref="DL39:DM39"/>
    <mergeCell ref="DN39:DO39"/>
    <mergeCell ref="DL35:DM35"/>
    <mergeCell ref="DN35:DO35"/>
    <mergeCell ref="DR37:DT37"/>
    <mergeCell ref="DW37:DX37"/>
    <mergeCell ref="DR38:DT38"/>
    <mergeCell ref="DW38:DX38"/>
    <mergeCell ref="DY38:DZ38"/>
    <mergeCell ref="DR34:DT34"/>
    <mergeCell ref="DW34:DX34"/>
    <mergeCell ref="DR35:DT35"/>
    <mergeCell ref="DW35:DX35"/>
    <mergeCell ref="DY35:DZ35"/>
    <mergeCell ref="DQ49:DR49"/>
    <mergeCell ref="EB5:EK5"/>
    <mergeCell ref="ED7:EF7"/>
    <mergeCell ref="EI10:EJ10"/>
    <mergeCell ref="EC30:EE30"/>
    <mergeCell ref="EH30:EI30"/>
    <mergeCell ref="EJ30:EK30"/>
    <mergeCell ref="EH31:EI31"/>
    <mergeCell ref="EC32:EE32"/>
    <mergeCell ref="EH32:EI32"/>
    <mergeCell ref="EJ32:EK32"/>
    <mergeCell ref="EC33:EE33"/>
    <mergeCell ref="EJ33:EK33"/>
    <mergeCell ref="EC34:EE34"/>
    <mergeCell ref="EH34:EI34"/>
    <mergeCell ref="EC35:EE35"/>
    <mergeCell ref="DR39:DT39"/>
    <mergeCell ref="DW39:DX39"/>
    <mergeCell ref="DY39:DZ39"/>
    <mergeCell ref="DR40:DT40"/>
    <mergeCell ref="DW40:DX40"/>
    <mergeCell ref="DY40:DZ40"/>
    <mergeCell ref="DW36:DX36"/>
    <mergeCell ref="DY36:DZ36"/>
    <mergeCell ref="EN33:EP33"/>
    <mergeCell ref="EU33:EV33"/>
    <mergeCell ref="EC38:EE38"/>
    <mergeCell ref="EH38:EI38"/>
    <mergeCell ref="EJ38:EK38"/>
    <mergeCell ref="EC39:EE39"/>
    <mergeCell ref="EH39:EI39"/>
    <mergeCell ref="EJ39:EK39"/>
    <mergeCell ref="EH35:EI35"/>
    <mergeCell ref="EJ35:EK35"/>
    <mergeCell ref="EH36:EI36"/>
    <mergeCell ref="EJ36:EK36"/>
    <mergeCell ref="EC37:EE37"/>
    <mergeCell ref="EH37:EI37"/>
    <mergeCell ref="EN34:EP34"/>
    <mergeCell ref="ES34:ET34"/>
    <mergeCell ref="EN35:EP35"/>
    <mergeCell ref="ES35:ET35"/>
    <mergeCell ref="EU35:EV35"/>
    <mergeCell ref="EM5:EV5"/>
    <mergeCell ref="EO7:EQ7"/>
    <mergeCell ref="ET10:EU10"/>
    <mergeCell ref="EN30:EP30"/>
    <mergeCell ref="ES30:ET30"/>
    <mergeCell ref="EU30:EV30"/>
    <mergeCell ref="ES31:ET31"/>
    <mergeCell ref="EN32:EP32"/>
    <mergeCell ref="ES32:ET32"/>
    <mergeCell ref="EU32:EV32"/>
    <mergeCell ref="EC40:EE40"/>
    <mergeCell ref="EH40:EI40"/>
    <mergeCell ref="EJ40:EK40"/>
    <mergeCell ref="EB49:EC49"/>
    <mergeCell ref="ES40:ET40"/>
    <mergeCell ref="EU40:EV40"/>
    <mergeCell ref="ES36:ET36"/>
    <mergeCell ref="EU36:EV36"/>
    <mergeCell ref="EN37:EP37"/>
    <mergeCell ref="ES37:ET37"/>
    <mergeCell ref="EN38:EP38"/>
    <mergeCell ref="ES38:ET38"/>
    <mergeCell ref="EU38:EV38"/>
    <mergeCell ref="FD36:FE36"/>
    <mergeCell ref="FF36:FG36"/>
    <mergeCell ref="EY37:FA37"/>
    <mergeCell ref="FD37:FE37"/>
    <mergeCell ref="EM49:EN49"/>
    <mergeCell ref="EX5:FG5"/>
    <mergeCell ref="EZ7:FB7"/>
    <mergeCell ref="FE10:FF10"/>
    <mergeCell ref="EY30:FA30"/>
    <mergeCell ref="FD30:FE30"/>
    <mergeCell ref="FF30:FG30"/>
    <mergeCell ref="FD31:FE31"/>
    <mergeCell ref="EY32:FA32"/>
    <mergeCell ref="FD32:FE32"/>
    <mergeCell ref="FF32:FG32"/>
    <mergeCell ref="EY33:FA33"/>
    <mergeCell ref="FF33:FG33"/>
    <mergeCell ref="EY34:FA34"/>
    <mergeCell ref="FD34:FE34"/>
    <mergeCell ref="EY35:FA35"/>
    <mergeCell ref="EN39:EP39"/>
    <mergeCell ref="ES39:ET39"/>
    <mergeCell ref="EU39:EV39"/>
    <mergeCell ref="EN40:EP40"/>
    <mergeCell ref="EY40:FA40"/>
    <mergeCell ref="FD40:FE40"/>
    <mergeCell ref="FF40:FG40"/>
    <mergeCell ref="EX49:EY49"/>
    <mergeCell ref="FI5:FR5"/>
    <mergeCell ref="FK7:FM7"/>
    <mergeCell ref="FP10:FQ10"/>
    <mergeCell ref="FJ30:FL30"/>
    <mergeCell ref="FO30:FP30"/>
    <mergeCell ref="FQ30:FR30"/>
    <mergeCell ref="FO31:FP31"/>
    <mergeCell ref="FJ32:FL32"/>
    <mergeCell ref="FO32:FP32"/>
    <mergeCell ref="FQ32:FR32"/>
    <mergeCell ref="FJ33:FL33"/>
    <mergeCell ref="FQ33:FR33"/>
    <mergeCell ref="EY38:FA38"/>
    <mergeCell ref="FD38:FE38"/>
    <mergeCell ref="FF38:FG38"/>
    <mergeCell ref="EY39:FA39"/>
    <mergeCell ref="FD39:FE39"/>
    <mergeCell ref="FF39:FG39"/>
    <mergeCell ref="FD35:FE35"/>
    <mergeCell ref="FF35:FG35"/>
    <mergeCell ref="FJ37:FL37"/>
    <mergeCell ref="FO37:FP37"/>
    <mergeCell ref="FJ38:FL38"/>
    <mergeCell ref="FO38:FP38"/>
    <mergeCell ref="FQ38:FR38"/>
    <mergeCell ref="FJ34:FL34"/>
    <mergeCell ref="FO34:FP34"/>
    <mergeCell ref="FJ35:FL35"/>
    <mergeCell ref="FO35:FP35"/>
    <mergeCell ref="FQ35:FR35"/>
    <mergeCell ref="FI49:FJ49"/>
    <mergeCell ref="FT5:GC5"/>
    <mergeCell ref="FV7:FX7"/>
    <mergeCell ref="GA10:GB10"/>
    <mergeCell ref="FU30:FW30"/>
    <mergeCell ref="FZ30:GA30"/>
    <mergeCell ref="GB30:GC30"/>
    <mergeCell ref="FZ31:GA31"/>
    <mergeCell ref="FU32:FW32"/>
    <mergeCell ref="FZ32:GA32"/>
    <mergeCell ref="GB32:GC32"/>
    <mergeCell ref="FU33:FW33"/>
    <mergeCell ref="GB33:GC33"/>
    <mergeCell ref="FU34:FW34"/>
    <mergeCell ref="FZ34:GA34"/>
    <mergeCell ref="FU35:FW35"/>
    <mergeCell ref="FJ39:FL39"/>
    <mergeCell ref="FO39:FP39"/>
    <mergeCell ref="FQ39:FR39"/>
    <mergeCell ref="FJ40:FL40"/>
    <mergeCell ref="FO40:FP40"/>
    <mergeCell ref="FQ40:FR40"/>
    <mergeCell ref="FO36:FP36"/>
    <mergeCell ref="FQ36:FR36"/>
    <mergeCell ref="GF33:GH33"/>
    <mergeCell ref="GM33:GN33"/>
    <mergeCell ref="FU38:FW38"/>
    <mergeCell ref="FZ38:GA38"/>
    <mergeCell ref="GB38:GC38"/>
    <mergeCell ref="FU39:FW39"/>
    <mergeCell ref="FZ39:GA39"/>
    <mergeCell ref="GB39:GC39"/>
    <mergeCell ref="FZ35:GA35"/>
    <mergeCell ref="GB35:GC35"/>
    <mergeCell ref="FZ36:GA36"/>
    <mergeCell ref="GB36:GC36"/>
    <mergeCell ref="FU37:FW37"/>
    <mergeCell ref="FZ37:GA37"/>
    <mergeCell ref="GF34:GH34"/>
    <mergeCell ref="GK34:GL34"/>
    <mergeCell ref="GF35:GH35"/>
    <mergeCell ref="GK35:GL35"/>
    <mergeCell ref="GM35:GN35"/>
    <mergeCell ref="GK36:GL36"/>
    <mergeCell ref="GM36:GN36"/>
    <mergeCell ref="GF37:GH37"/>
    <mergeCell ref="GK37:GL37"/>
    <mergeCell ref="GF38:GH38"/>
    <mergeCell ref="GE5:GN5"/>
    <mergeCell ref="GG7:GI7"/>
    <mergeCell ref="GL10:GM10"/>
    <mergeCell ref="GF30:GH30"/>
    <mergeCell ref="GK30:GL30"/>
    <mergeCell ref="GM30:GN30"/>
    <mergeCell ref="GK31:GL31"/>
    <mergeCell ref="GF32:GH32"/>
    <mergeCell ref="GK32:GL32"/>
    <mergeCell ref="GM32:GN32"/>
    <mergeCell ref="GK38:GL38"/>
    <mergeCell ref="GM38:GN38"/>
    <mergeCell ref="FU40:FW40"/>
    <mergeCell ref="FZ40:GA40"/>
    <mergeCell ref="GB40:GC40"/>
    <mergeCell ref="FT49:FU49"/>
    <mergeCell ref="GE49:GF49"/>
    <mergeCell ref="GF39:GH39"/>
    <mergeCell ref="GK39:GL39"/>
    <mergeCell ref="GM39:GN39"/>
    <mergeCell ref="GF40:GH40"/>
    <mergeCell ref="GK40:GL40"/>
    <mergeCell ref="GM40:GN40"/>
  </mergeCells>
  <pageMargins left="0.28999999999999998" right="0.16" top="0.36" bottom="0.31" header="0.27" footer="0.2800000000000000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defaultRowHeight="14.4" x14ac:dyDescent="0.3"/>
  <cols>
    <col min="2" max="5" customWidth="true" width="9.109375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5"/>
  <sheetViews>
    <sheetView topLeftCell="A64" workbookViewId="0">
      <selection activeCell="E11" sqref="E11:E12"/>
    </sheetView>
  </sheetViews>
  <sheetFormatPr defaultRowHeight="14.4" x14ac:dyDescent="0.3"/>
  <sheetData>
    <row r="3" spans="2:11" ht="15" x14ac:dyDescent="0.25">
      <c r="B3" s="7"/>
      <c r="C3" s="45"/>
      <c r="D3" s="45"/>
      <c r="E3" s="45"/>
      <c r="F3" s="45"/>
      <c r="G3" s="45"/>
      <c r="H3" s="45"/>
      <c r="I3" s="45"/>
      <c r="J3" s="45"/>
      <c r="K3" s="9"/>
    </row>
    <row r="4" spans="2:11" ht="15" x14ac:dyDescent="0.25">
      <c r="B4" s="229" t="s">
        <v>0</v>
      </c>
      <c r="C4" s="230"/>
      <c r="D4" s="230"/>
      <c r="E4" s="230"/>
      <c r="F4" s="230"/>
      <c r="G4" s="230"/>
      <c r="H4" s="230"/>
      <c r="I4" s="230"/>
      <c r="J4" s="230"/>
      <c r="K4" s="231"/>
    </row>
    <row r="5" spans="2:11" ht="15" x14ac:dyDescent="0.25">
      <c r="B5" s="48"/>
      <c r="C5" s="55"/>
      <c r="D5" s="55"/>
      <c r="E5" s="55"/>
      <c r="F5" s="55"/>
      <c r="G5" s="55"/>
      <c r="H5" s="55"/>
      <c r="I5" s="55"/>
      <c r="J5" s="55"/>
      <c r="K5" s="56"/>
    </row>
    <row r="6" spans="2:11" ht="15" x14ac:dyDescent="0.25">
      <c r="B6" s="46" t="s">
        <v>4</v>
      </c>
      <c r="C6" s="55"/>
      <c r="D6" s="232" t="s">
        <v>53</v>
      </c>
      <c r="E6" s="232"/>
      <c r="F6" s="232"/>
      <c r="G6" s="55"/>
      <c r="H6" s="55"/>
      <c r="I6" s="55"/>
      <c r="J6" s="55"/>
      <c r="K6" s="56"/>
    </row>
    <row r="7" spans="2:11" ht="15" x14ac:dyDescent="0.25">
      <c r="B7" s="12"/>
      <c r="K7" s="13"/>
    </row>
    <row r="8" spans="2:11" ht="15" x14ac:dyDescent="0.25">
      <c r="B8" s="12" t="s">
        <v>1</v>
      </c>
      <c r="D8" t="s" s="0">
        <v>5</v>
      </c>
      <c r="K8" s="13"/>
    </row>
    <row r="9" spans="2:11" ht="15" x14ac:dyDescent="0.25">
      <c r="B9" s="12"/>
      <c r="D9" s="2" t="s">
        <v>2</v>
      </c>
      <c r="E9" s="3" t="s">
        <v>7</v>
      </c>
      <c r="F9" s="2" t="s">
        <v>6</v>
      </c>
      <c r="G9" s="3" t="s">
        <v>8</v>
      </c>
      <c r="H9" s="2" t="s">
        <v>51</v>
      </c>
      <c r="I9" s="247" t="s">
        <v>52</v>
      </c>
      <c r="J9" s="248"/>
      <c r="K9" s="47"/>
    </row>
    <row r="10" spans="2:11" ht="15" x14ac:dyDescent="0.25">
      <c r="B10" s="12"/>
      <c r="K10" s="13"/>
    </row>
    <row r="11" spans="2:11" ht="15" x14ac:dyDescent="0.25">
      <c r="B11" s="12" t="s">
        <v>9</v>
      </c>
      <c r="D11" s="1">
        <v>60.42</v>
      </c>
      <c r="G11" t="s" s="0">
        <v>10</v>
      </c>
      <c r="I11" s="1">
        <v>0.33</v>
      </c>
      <c r="K11" s="13"/>
    </row>
    <row r="12" spans="2:11" ht="15" x14ac:dyDescent="0.25">
      <c r="B12" s="12"/>
      <c r="K12" s="13"/>
    </row>
    <row r="13" spans="2:11" ht="15" x14ac:dyDescent="0.25">
      <c r="B13" s="48" t="s">
        <v>24</v>
      </c>
      <c r="C13" s="2"/>
      <c r="D13" s="2"/>
      <c r="E13" s="2"/>
      <c r="F13" s="2"/>
      <c r="G13" s="2"/>
      <c r="H13" s="2"/>
      <c r="I13" s="2"/>
      <c r="J13" s="2"/>
      <c r="K13" s="17"/>
    </row>
    <row r="14" spans="2:11" x14ac:dyDescent="0.3">
      <c r="B14" s="5" t="s">
        <v>11</v>
      </c>
      <c r="C14" s="5" t="s">
        <v>12</v>
      </c>
      <c r="D14" s="5" t="s">
        <v>13</v>
      </c>
      <c r="E14" s="6" t="s">
        <v>14</v>
      </c>
      <c r="F14" s="7"/>
      <c r="G14" s="8" t="s">
        <v>15</v>
      </c>
      <c r="H14" s="9"/>
      <c r="I14" s="2"/>
      <c r="J14" s="2"/>
      <c r="K14" s="17"/>
    </row>
    <row r="15" spans="2:11" ht="15" x14ac:dyDescent="0.25">
      <c r="B15" s="10">
        <v>60.2</v>
      </c>
      <c r="C15" s="11">
        <f>B20</f>
        <v>60.52</v>
      </c>
      <c r="D15" s="11">
        <f>B15-C15</f>
        <v>-0.32000000000000028</v>
      </c>
      <c r="E15" s="6">
        <f>D15*D15</f>
        <v>0.10240000000000019</v>
      </c>
      <c r="F15" s="12"/>
      <c r="H15" s="13"/>
      <c r="I15" s="2"/>
      <c r="J15" s="2"/>
      <c r="K15" s="17"/>
    </row>
    <row r="16" spans="2:11" x14ac:dyDescent="0.3">
      <c r="B16" s="10">
        <v>60.8</v>
      </c>
      <c r="C16" s="11">
        <f>B20</f>
        <v>60.52</v>
      </c>
      <c r="D16" s="11">
        <f>B16-C16</f>
        <v>0.27999999999999403</v>
      </c>
      <c r="E16" s="6">
        <f>D16*D16</f>
        <v>7.8399999999996653E-2</v>
      </c>
      <c r="F16" s="14" t="s">
        <v>16</v>
      </c>
      <c r="G16" s="15" t="s">
        <v>17</v>
      </c>
      <c r="H16" s="13"/>
      <c r="I16" s="2"/>
      <c r="J16" s="2"/>
      <c r="K16" s="17"/>
    </row>
    <row r="17" spans="2:11" ht="15" x14ac:dyDescent="0.25">
      <c r="B17" s="10">
        <v>60.8</v>
      </c>
      <c r="C17" s="11">
        <f>B20</f>
        <v>60.52</v>
      </c>
      <c r="D17" s="11">
        <f>B17-C17</f>
        <v>0.27999999999999403</v>
      </c>
      <c r="E17" s="6">
        <f>D17*D17</f>
        <v>7.8399999999996653E-2</v>
      </c>
      <c r="F17" s="16"/>
      <c r="G17" s="2" t="s">
        <v>18</v>
      </c>
      <c r="H17" s="17">
        <v>4</v>
      </c>
      <c r="K17" s="13"/>
    </row>
    <row r="18" spans="2:11" ht="15" x14ac:dyDescent="0.25">
      <c r="B18" s="10">
        <v>60.4</v>
      </c>
      <c r="C18" s="11">
        <f>B20</f>
        <v>60.52</v>
      </c>
      <c r="D18" s="11">
        <f>B18-C18</f>
        <v>-0.12000000000000455</v>
      </c>
      <c r="E18" s="6">
        <f>D18*D18</f>
        <v>1.4400000000001091E-2</v>
      </c>
      <c r="F18" s="16"/>
      <c r="H18" s="13"/>
      <c r="I18" s="2"/>
      <c r="J18" s="2"/>
      <c r="K18" s="17"/>
    </row>
    <row r="19" spans="2:11" x14ac:dyDescent="0.3">
      <c r="B19" s="10">
        <v>60.4</v>
      </c>
      <c r="C19" s="11">
        <f>B20</f>
        <v>60.52</v>
      </c>
      <c r="D19" s="11">
        <f>B19-C19</f>
        <v>-0.12000000000000455</v>
      </c>
      <c r="E19" s="6">
        <f>D19*D19</f>
        <v>1.4400000000001091E-2</v>
      </c>
      <c r="F19" s="14" t="s">
        <v>16</v>
      </c>
      <c r="G19" s="2">
        <f>E20/H17</f>
        <v>7.1999999999998912E-2</v>
      </c>
      <c r="H19" s="13"/>
      <c r="I19" s="2"/>
      <c r="J19" s="2"/>
      <c r="K19" s="17"/>
    </row>
    <row r="20" spans="2:11" ht="15" x14ac:dyDescent="0.25">
      <c r="B20" s="11">
        <f>AVERAGE(B15:B19)</f>
        <v>60.52</v>
      </c>
      <c r="D20" s="49" t="s">
        <v>19</v>
      </c>
      <c r="E20" s="18">
        <f>SUM(E15:E19)</f>
        <v>0.28799999999999565</v>
      </c>
      <c r="F20" s="16"/>
      <c r="H20" s="13"/>
      <c r="I20" s="4"/>
      <c r="J20" s="4"/>
      <c r="K20" s="50"/>
    </row>
    <row r="21" spans="2:11" x14ac:dyDescent="0.3">
      <c r="B21" s="12"/>
      <c r="F21" s="14" t="s">
        <v>16</v>
      </c>
      <c r="G21" s="22">
        <f>SQRT(G19)</f>
        <v>0.26832815729997272</v>
      </c>
      <c r="H21" s="13"/>
      <c r="K21" s="13"/>
    </row>
    <row r="22" spans="2:11" ht="15" x14ac:dyDescent="0.25">
      <c r="B22" s="12"/>
      <c r="F22" s="12"/>
      <c r="H22" s="13"/>
      <c r="K22" s="13"/>
    </row>
    <row r="23" spans="2:11" ht="15" x14ac:dyDescent="0.25">
      <c r="B23" s="12"/>
      <c r="F23" s="19"/>
      <c r="G23" s="20"/>
      <c r="H23" s="21"/>
      <c r="K23" s="13"/>
    </row>
    <row r="24" spans="2:11" ht="15" x14ac:dyDescent="0.25">
      <c r="B24" s="12"/>
      <c r="K24" s="13"/>
    </row>
    <row r="25" spans="2:11" x14ac:dyDescent="0.3">
      <c r="B25" s="12" t="s">
        <v>22</v>
      </c>
      <c r="D25" t="s" s="0">
        <v>23</v>
      </c>
      <c r="E25" s="0">
        <f>G21/2.24</f>
        <v>0.11978935593748781</v>
      </c>
      <c r="K25" s="13"/>
    </row>
    <row r="26" spans="2:11" ht="15" x14ac:dyDescent="0.25">
      <c r="B26" s="51" t="s">
        <v>25</v>
      </c>
      <c r="G26" s="2"/>
      <c r="H26" s="23"/>
      <c r="I26" s="24"/>
      <c r="K26" s="13"/>
    </row>
    <row r="27" spans="2:11" ht="15" x14ac:dyDescent="0.25">
      <c r="B27" s="12" t="s">
        <v>20</v>
      </c>
      <c r="K27" s="13"/>
    </row>
    <row r="28" spans="2:11" ht="15" x14ac:dyDescent="0.25">
      <c r="B28" s="12"/>
      <c r="K28" s="13"/>
    </row>
    <row r="29" spans="2:11" ht="15" x14ac:dyDescent="0.25">
      <c r="B29" s="53" t="s">
        <v>27</v>
      </c>
      <c r="C29" s="211" t="s">
        <v>28</v>
      </c>
      <c r="D29" s="234"/>
      <c r="E29" s="212"/>
      <c r="F29" s="30" t="s">
        <v>29</v>
      </c>
      <c r="G29" s="30" t="s">
        <v>30</v>
      </c>
      <c r="H29" s="211" t="s">
        <v>31</v>
      </c>
      <c r="I29" s="212"/>
      <c r="J29" s="211" t="s">
        <v>3</v>
      </c>
      <c r="K29" s="212"/>
    </row>
    <row r="30" spans="2:11" ht="15" x14ac:dyDescent="0.25">
      <c r="B30" s="57"/>
      <c r="C30" s="37"/>
      <c r="D30" s="35"/>
      <c r="E30" s="36"/>
      <c r="F30" s="33" t="s">
        <v>32</v>
      </c>
      <c r="G30" s="34"/>
      <c r="H30" s="217"/>
      <c r="I30" s="218"/>
      <c r="J30" s="35"/>
      <c r="K30" s="36"/>
    </row>
    <row r="31" spans="2:11" ht="15" x14ac:dyDescent="0.25">
      <c r="B31" s="26" t="s">
        <v>21</v>
      </c>
      <c r="C31" s="235" t="s">
        <v>33</v>
      </c>
      <c r="D31" s="224"/>
      <c r="E31" s="236"/>
      <c r="F31" s="54" t="s">
        <v>39</v>
      </c>
      <c r="G31" s="38"/>
      <c r="H31" s="213"/>
      <c r="I31" s="212"/>
      <c r="J31" s="213"/>
      <c r="K31" s="214"/>
    </row>
    <row r="32" spans="2:11" ht="15" x14ac:dyDescent="0.25">
      <c r="B32" s="26"/>
      <c r="C32" s="235"/>
      <c r="D32" s="224"/>
      <c r="E32" s="236"/>
      <c r="F32" s="59" t="s">
        <v>40</v>
      </c>
      <c r="G32" s="39">
        <v>4</v>
      </c>
      <c r="H32" s="246" t="s">
        <v>43</v>
      </c>
      <c r="I32" s="226"/>
      <c r="J32" s="237">
        <f>E25</f>
        <v>0.11978935593748781</v>
      </c>
      <c r="K32" s="238"/>
    </row>
    <row r="33" spans="2:11" ht="15" x14ac:dyDescent="0.25">
      <c r="B33" s="57"/>
      <c r="C33" s="243"/>
      <c r="D33" s="244"/>
      <c r="E33" s="245"/>
      <c r="F33" s="32"/>
      <c r="G33" s="35"/>
      <c r="H33" s="217"/>
      <c r="I33" s="218"/>
      <c r="J33" s="35"/>
      <c r="K33" s="36"/>
    </row>
    <row r="34" spans="2:11" ht="15" x14ac:dyDescent="0.25">
      <c r="B34" s="25" t="s">
        <v>34</v>
      </c>
      <c r="C34" s="223" t="s">
        <v>35</v>
      </c>
      <c r="D34" s="224"/>
      <c r="E34" s="224"/>
      <c r="F34" s="40" t="s">
        <v>39</v>
      </c>
      <c r="G34" s="30"/>
      <c r="H34" s="211"/>
      <c r="I34" s="212"/>
      <c r="J34" s="213"/>
      <c r="K34" s="214"/>
    </row>
    <row r="35" spans="2:11" ht="15.75" x14ac:dyDescent="0.25">
      <c r="B35" s="27"/>
      <c r="C35" s="41" t="s">
        <v>36</v>
      </c>
      <c r="D35" s="31">
        <f>I11</f>
        <v>0.33</v>
      </c>
      <c r="E35" s="31"/>
      <c r="F35" s="42" t="s">
        <v>41</v>
      </c>
      <c r="G35" s="28" t="str">
        <f>'[1]Data sheet'!AK24</f>
        <v>∞</v>
      </c>
      <c r="H35" s="225" t="s">
        <v>44</v>
      </c>
      <c r="I35" s="226"/>
      <c r="J35" s="241">
        <f>I11/2</f>
        <v>0.16500000000000001</v>
      </c>
      <c r="K35" s="242"/>
    </row>
    <row r="36" spans="2:11" ht="15" x14ac:dyDescent="0.25">
      <c r="B36" s="58"/>
      <c r="C36" s="215"/>
      <c r="D36" s="216"/>
      <c r="E36" s="216"/>
      <c r="F36" s="34"/>
      <c r="G36" s="31"/>
      <c r="H36" s="217"/>
      <c r="I36" s="218"/>
      <c r="J36" s="31"/>
      <c r="K36" s="32"/>
    </row>
    <row r="37" spans="2:11" ht="15" x14ac:dyDescent="0.25">
      <c r="B37" s="25" t="s">
        <v>26</v>
      </c>
      <c r="C37" s="239" t="s">
        <v>37</v>
      </c>
      <c r="D37" s="240"/>
      <c r="E37" s="240"/>
      <c r="F37" s="40" t="s">
        <v>42</v>
      </c>
      <c r="G37" s="30"/>
      <c r="H37" s="211"/>
      <c r="I37" s="212"/>
      <c r="J37" s="213"/>
      <c r="K37" s="214"/>
    </row>
    <row r="38" spans="2:11" ht="15.75" x14ac:dyDescent="0.25">
      <c r="B38" s="29"/>
      <c r="C38" s="223" t="s">
        <v>38</v>
      </c>
      <c r="D38" s="224"/>
      <c r="E38" s="224"/>
      <c r="F38" s="42" t="s">
        <v>41</v>
      </c>
      <c r="G38" s="28" t="str">
        <f>'[1]Data sheet'!AK27</f>
        <v>∞</v>
      </c>
      <c r="H38" s="225" t="s">
        <v>45</v>
      </c>
      <c r="I38" s="226"/>
      <c r="J38" s="227">
        <f>0.2/2/1.73</f>
        <v>5.7803468208092491E-2</v>
      </c>
      <c r="K38" s="228"/>
    </row>
    <row r="39" spans="2:11" ht="15" x14ac:dyDescent="0.25">
      <c r="B39" s="33"/>
      <c r="C39" s="215"/>
      <c r="D39" s="216"/>
      <c r="E39" s="216"/>
      <c r="F39" s="34"/>
      <c r="G39" s="34"/>
      <c r="H39" s="217"/>
      <c r="I39" s="218"/>
      <c r="J39" s="219"/>
      <c r="K39" s="220"/>
    </row>
    <row r="40" spans="2:11" ht="15" x14ac:dyDescent="0.25">
      <c r="B40" s="12"/>
      <c r="K40" s="13"/>
    </row>
    <row r="41" spans="2:11" x14ac:dyDescent="0.3">
      <c r="B41" s="12"/>
      <c r="C41" t="s" s="0">
        <v>46</v>
      </c>
      <c r="K41" s="13"/>
    </row>
    <row r="42" spans="2:11" ht="15" x14ac:dyDescent="0.25">
      <c r="B42" s="12"/>
      <c r="K42" s="13"/>
    </row>
    <row r="43" spans="2:11" ht="15" x14ac:dyDescent="0.25">
      <c r="B43" s="12"/>
      <c r="K43" s="13"/>
    </row>
    <row r="44" spans="2:11" ht="15" x14ac:dyDescent="0.25">
      <c r="B44" s="12"/>
      <c r="C44" s="52">
        <f>(J32*J32)+(J35*J35)+(J38*J38)</f>
        <v>4.4915730732802112E-2</v>
      </c>
      <c r="K44" s="13"/>
    </row>
    <row r="45" spans="2:11" ht="15" x14ac:dyDescent="0.25">
      <c r="B45" s="12"/>
      <c r="K45" s="13"/>
    </row>
    <row r="46" spans="2:11" ht="15" x14ac:dyDescent="0.25">
      <c r="B46" s="12" t="s">
        <v>48</v>
      </c>
      <c r="E46" s="2">
        <f>SQRT(C44)</f>
        <v>0.21193331671259738</v>
      </c>
      <c r="K46" s="13"/>
    </row>
    <row r="47" spans="2:11" ht="15" x14ac:dyDescent="0.25">
      <c r="B47" s="12" t="s">
        <v>47</v>
      </c>
      <c r="E47" s="2">
        <f>(E46*E46*E46*E46)/(E25*E25*E25*E25)*4</f>
        <v>39.190789369665559</v>
      </c>
      <c r="K47" s="13"/>
    </row>
    <row r="48" spans="2:11" ht="15" x14ac:dyDescent="0.25">
      <c r="B48" s="12" t="s">
        <v>49</v>
      </c>
      <c r="E48" s="2"/>
      <c r="K48" s="13"/>
    </row>
    <row r="49" spans="2:11" ht="15" x14ac:dyDescent="0.25">
      <c r="B49" s="12"/>
      <c r="E49" s="2"/>
      <c r="K49" s="13"/>
    </row>
    <row r="50" spans="2:11" ht="15" x14ac:dyDescent="0.25">
      <c r="B50" s="12" t="s">
        <v>50</v>
      </c>
      <c r="D50" s="43"/>
      <c r="E50" s="44">
        <f>E46*2</f>
        <v>0.42386663342519476</v>
      </c>
      <c r="F50" t="s" s="0">
        <v>54</v>
      </c>
      <c r="K50" s="13"/>
    </row>
    <row r="51" spans="2:11" ht="15" x14ac:dyDescent="0.25">
      <c r="B51" s="12"/>
      <c r="K51" s="13"/>
    </row>
    <row r="52" spans="2:11" ht="15" x14ac:dyDescent="0.25">
      <c r="B52" s="12"/>
      <c r="K52" s="13"/>
    </row>
    <row r="53" spans="2:11" ht="15" x14ac:dyDescent="0.25">
      <c r="B53" s="12"/>
      <c r="K53" s="13"/>
    </row>
    <row r="54" spans="2:11" ht="15" x14ac:dyDescent="0.25">
      <c r="B54" s="12"/>
      <c r="K54" s="13"/>
    </row>
    <row r="55" spans="2:11" ht="15" x14ac:dyDescent="0.25">
      <c r="B55" s="12"/>
      <c r="K55" s="13"/>
    </row>
  </sheetData>
  <mergeCells count="31">
    <mergeCell ref="B4:K4"/>
    <mergeCell ref="D6:F6"/>
    <mergeCell ref="I9:J9"/>
    <mergeCell ref="C29:E29"/>
    <mergeCell ref="H29:I29"/>
    <mergeCell ref="J29:K29"/>
    <mergeCell ref="H35:I35"/>
    <mergeCell ref="J35:K35"/>
    <mergeCell ref="H30:I30"/>
    <mergeCell ref="C31:E31"/>
    <mergeCell ref="H31:I31"/>
    <mergeCell ref="J31:K31"/>
    <mergeCell ref="C32:E32"/>
    <mergeCell ref="H32:I32"/>
    <mergeCell ref="J32:K32"/>
    <mergeCell ref="C33:E33"/>
    <mergeCell ref="H33:I33"/>
    <mergeCell ref="C34:E34"/>
    <mergeCell ref="H34:I34"/>
    <mergeCell ref="J34:K34"/>
    <mergeCell ref="C39:E39"/>
    <mergeCell ref="H39:I39"/>
    <mergeCell ref="J39:K39"/>
    <mergeCell ref="C36:E36"/>
    <mergeCell ref="H36:I36"/>
    <mergeCell ref="C37:E37"/>
    <mergeCell ref="H37:I37"/>
    <mergeCell ref="J37:K37"/>
    <mergeCell ref="C38:E38"/>
    <mergeCell ref="H38:I38"/>
    <mergeCell ref="J38:K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uncert HR 15N</vt:lpstr>
      <vt:lpstr>sheet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2025-04-25T17:43:18Z</dcterms:modified>
</cp:coreProperties>
</file>